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360" yWindow="270" windowWidth="14940" windowHeight="9150" tabRatio="863" firstSheet="5" activeTab="12"/>
  </bookViews>
  <sheets>
    <sheet name="kd3dm5" sheetId="1" state="hidden" r:id="rId1"/>
    <sheet name="封面" sheetId="2" r:id="rId2"/>
    <sheet name="目录" sheetId="3" r:id="rId3"/>
    <sheet name="财政拨款收支预算总表" sheetId="4" r:id="rId4"/>
    <sheet name="一般公共预算财政拨款支出表" sheetId="5" r:id="rId5"/>
    <sheet name="一般公共预算财政拨款基本支出表" sheetId="6" r:id="rId6"/>
    <sheet name="部门收支预算总表" sheetId="7" r:id="rId7"/>
    <sheet name="部门收入预算总表" sheetId="8" r:id="rId8"/>
    <sheet name="部门支出预算总表" sheetId="9" r:id="rId9"/>
    <sheet name="政府性基金预算财政拨款支出预算表" sheetId="10" r:id="rId10"/>
    <sheet name="财政拨款“三公”经费支出预算表" sheetId="11" r:id="rId11"/>
    <sheet name="政府采购表" sheetId="12" r:id="rId12"/>
    <sheet name="项目支出绩效目标申报表" sheetId="13" r:id="rId13"/>
  </sheets>
  <definedNames>
    <definedName name="OLE_LINK1" localSheetId="8">'部门支出预算总表'!$E$6</definedName>
    <definedName name="_xlnm.Print_Area" localSheetId="6">'部门收支预算总表'!$A$1:$D$43</definedName>
    <definedName name="_xlnm.Print_Area" localSheetId="8">'部门支出预算总表'!$A$1:$I$30</definedName>
    <definedName name="_xlnm.Print_Area" localSheetId="10">'财政拨款“三公”经费支出预算表'!$B$1:$F$6</definedName>
    <definedName name="_xlnm.Print_Area" localSheetId="3">'财政拨款收支预算总表'!$A$1:$F$36</definedName>
    <definedName name="_xlnm.Print_Area" localSheetId="1">'封面'!$A$1:$B$18</definedName>
    <definedName name="_xlnm.Print_Area" localSheetId="5">'一般公共预算财政拨款基本支出表'!$A$1:$E$35</definedName>
    <definedName name="_xlnm.Print_Area" localSheetId="4">'一般公共预算财政拨款支出表'!$A$1:$E$25</definedName>
    <definedName name="_xlnm.Print_Area" localSheetId="11">'政府采购表'!$A$1:$E$10</definedName>
    <definedName name="_xlnm.Print_Area" localSheetId="9">'政府性基金预算财政拨款支出预算表'!$A$1:$E$8</definedName>
    <definedName name="_xlnm.Print_Titles" localSheetId="6">'部门收支预算总表'!$1:$5</definedName>
    <definedName name="_xlnm.Print_Titles" localSheetId="8">'部门支出预算总表'!$1:$5</definedName>
    <definedName name="_xlnm.Print_Titles" localSheetId="10">'财政拨款“三公”经费支出预算表'!$1:$5</definedName>
    <definedName name="_xlnm.Print_Titles" localSheetId="3">'财政拨款收支预算总表'!$1:$5</definedName>
    <definedName name="_xlnm.Print_Titles" localSheetId="1">'封面'!$1:$6</definedName>
    <definedName name="_xlnm.Print_Titles" localSheetId="5">'一般公共预算财政拨款基本支出表'!$1:$5</definedName>
    <definedName name="_xlnm.Print_Titles" localSheetId="4">'一般公共预算财政拨款支出表'!$1:$5</definedName>
    <definedName name="_xlnm.Print_Titles" localSheetId="11">'政府采购表'!$1:$4</definedName>
    <definedName name="_xlnm.Print_Titles" localSheetId="9">'政府性基金预算财政拨款支出预算表'!$1:$5</definedName>
  </definedNames>
  <calcPr fullCalcOnLoad="1"/>
</workbook>
</file>

<file path=xl/comments10.xml><?xml version="1.0" encoding="utf-8"?>
<comments xmlns="http://schemas.openxmlformats.org/spreadsheetml/2006/main">
  <authors>
    <author>report4</author>
  </authors>
  <commentList>
    <comment ref="B6" authorId="0">
      <text>
        <r>
          <rPr>
            <sz val="12"/>
            <rFont val="宋体"/>
            <family val="0"/>
          </rPr>
          <t>212</t>
        </r>
      </text>
    </comment>
  </commentList>
</comments>
</file>

<file path=xl/comments4.xml><?xml version="1.0" encoding="utf-8"?>
<comments xmlns="http://schemas.openxmlformats.org/spreadsheetml/2006/main">
  <authors>
    <author>report4</author>
  </authors>
  <commentList>
    <comment ref="E5" authorId="0">
      <text>
        <r>
          <rPr>
            <sz val="12"/>
            <rFont val="宋体"/>
            <family val="0"/>
          </rPr>
          <t>11</t>
        </r>
      </text>
    </comment>
    <comment ref="F5" authorId="0">
      <text>
        <r>
          <rPr>
            <sz val="12"/>
            <rFont val="宋体"/>
            <family val="0"/>
          </rPr>
          <t>12</t>
        </r>
      </text>
    </comment>
    <comment ref="C6" authorId="0">
      <text>
        <r>
          <rPr>
            <sz val="12"/>
            <rFont val="宋体"/>
            <family val="0"/>
          </rPr>
          <t>102</t>
        </r>
      </text>
    </comment>
    <comment ref="A7" authorId="0">
      <text>
        <r>
          <rPr>
            <sz val="12"/>
            <rFont val="宋体"/>
            <family val="0"/>
          </rPr>
          <t>11</t>
        </r>
      </text>
    </comment>
    <comment ref="C7" authorId="0">
      <text>
        <r>
          <rPr>
            <sz val="12"/>
            <rFont val="宋体"/>
            <family val="0"/>
          </rPr>
          <t>201</t>
        </r>
      </text>
    </comment>
    <comment ref="A8" authorId="0">
      <text>
        <r>
          <rPr>
            <sz val="12"/>
            <rFont val="宋体"/>
            <family val="0"/>
          </rPr>
          <t>12</t>
        </r>
      </text>
    </comment>
    <comment ref="C8" authorId="0">
      <text>
        <r>
          <rPr>
            <sz val="12"/>
            <rFont val="宋体"/>
            <family val="0"/>
          </rPr>
          <t>202</t>
        </r>
      </text>
    </comment>
    <comment ref="C9" authorId="0">
      <text>
        <r>
          <rPr>
            <sz val="12"/>
            <rFont val="宋体"/>
            <family val="0"/>
          </rPr>
          <t>203</t>
        </r>
      </text>
    </comment>
    <comment ref="C10" authorId="0">
      <text>
        <r>
          <rPr>
            <sz val="12"/>
            <rFont val="宋体"/>
            <family val="0"/>
          </rPr>
          <t>204</t>
        </r>
      </text>
    </comment>
    <comment ref="A11" authorId="0">
      <text>
        <r>
          <rPr>
            <sz val="12"/>
            <rFont val="宋体"/>
            <family val="0"/>
          </rPr>
          <t>9601</t>
        </r>
      </text>
    </comment>
    <comment ref="C11" authorId="0">
      <text>
        <r>
          <rPr>
            <sz val="12"/>
            <rFont val="宋体"/>
            <family val="0"/>
          </rPr>
          <t>205</t>
        </r>
      </text>
    </comment>
    <comment ref="A12" authorId="0">
      <text>
        <r>
          <rPr>
            <sz val="12"/>
            <rFont val="宋体"/>
            <family val="0"/>
          </rPr>
          <t>9602</t>
        </r>
      </text>
    </comment>
    <comment ref="C12" authorId="0">
      <text>
        <r>
          <rPr>
            <sz val="12"/>
            <rFont val="宋体"/>
            <family val="0"/>
          </rPr>
          <t>206</t>
        </r>
      </text>
    </comment>
    <comment ref="C13" authorId="0">
      <text>
        <r>
          <rPr>
            <sz val="12"/>
            <rFont val="宋体"/>
            <family val="0"/>
          </rPr>
          <t>207</t>
        </r>
      </text>
    </comment>
    <comment ref="C14" authorId="0">
      <text>
        <r>
          <rPr>
            <sz val="12"/>
            <rFont val="宋体"/>
            <family val="0"/>
          </rPr>
          <t>208</t>
        </r>
      </text>
    </comment>
    <comment ref="C15" authorId="0">
      <text>
        <r>
          <rPr>
            <sz val="12"/>
            <rFont val="宋体"/>
            <family val="0"/>
          </rPr>
          <t>209</t>
        </r>
      </text>
    </comment>
    <comment ref="C16" authorId="0">
      <text>
        <r>
          <rPr>
            <sz val="12"/>
            <rFont val="宋体"/>
            <family val="0"/>
          </rPr>
          <t>210</t>
        </r>
      </text>
    </comment>
    <comment ref="C17" authorId="0">
      <text>
        <r>
          <rPr>
            <sz val="12"/>
            <rFont val="宋体"/>
            <family val="0"/>
          </rPr>
          <t>211</t>
        </r>
      </text>
    </comment>
    <comment ref="C18" authorId="0">
      <text>
        <r>
          <rPr>
            <sz val="12"/>
            <rFont val="宋体"/>
            <family val="0"/>
          </rPr>
          <t>212</t>
        </r>
      </text>
    </comment>
    <comment ref="C19" authorId="0">
      <text>
        <r>
          <rPr>
            <sz val="12"/>
            <rFont val="宋体"/>
            <family val="0"/>
          </rPr>
          <t>213</t>
        </r>
      </text>
    </comment>
    <comment ref="C20" authorId="0">
      <text>
        <r>
          <rPr>
            <sz val="12"/>
            <rFont val="宋体"/>
            <family val="0"/>
          </rPr>
          <t>214</t>
        </r>
      </text>
    </comment>
    <comment ref="C21" authorId="0">
      <text>
        <r>
          <rPr>
            <sz val="12"/>
            <rFont val="宋体"/>
            <family val="0"/>
          </rPr>
          <t>215</t>
        </r>
      </text>
    </comment>
    <comment ref="C22" authorId="0">
      <text>
        <r>
          <rPr>
            <sz val="12"/>
            <rFont val="宋体"/>
            <family val="0"/>
          </rPr>
          <t>216</t>
        </r>
      </text>
    </comment>
    <comment ref="C23" authorId="0">
      <text>
        <r>
          <rPr>
            <sz val="12"/>
            <rFont val="宋体"/>
            <family val="0"/>
          </rPr>
          <t>217</t>
        </r>
      </text>
    </comment>
    <comment ref="C24" authorId="0">
      <text>
        <r>
          <rPr>
            <sz val="12"/>
            <rFont val="宋体"/>
            <family val="0"/>
          </rPr>
          <t>219</t>
        </r>
      </text>
    </comment>
    <comment ref="C25" authorId="0">
      <text>
        <r>
          <rPr>
            <sz val="12"/>
            <rFont val="宋体"/>
            <family val="0"/>
          </rPr>
          <t>220</t>
        </r>
      </text>
    </comment>
    <comment ref="C26" authorId="0">
      <text>
        <r>
          <rPr>
            <sz val="12"/>
            <rFont val="宋体"/>
            <family val="0"/>
          </rPr>
          <t>221</t>
        </r>
      </text>
    </comment>
    <comment ref="C27" authorId="0">
      <text>
        <r>
          <rPr>
            <sz val="12"/>
            <rFont val="宋体"/>
            <family val="0"/>
          </rPr>
          <t>222</t>
        </r>
      </text>
    </comment>
    <comment ref="C28" authorId="0">
      <text>
        <r>
          <rPr>
            <sz val="12"/>
            <rFont val="宋体"/>
            <family val="0"/>
          </rPr>
          <t>224</t>
        </r>
      </text>
    </comment>
    <comment ref="C29" authorId="0">
      <text>
        <r>
          <rPr>
            <sz val="12"/>
            <rFont val="宋体"/>
            <family val="0"/>
          </rPr>
          <t>227</t>
        </r>
      </text>
    </comment>
    <comment ref="C30" authorId="0">
      <text>
        <r>
          <rPr>
            <sz val="12"/>
            <rFont val="宋体"/>
            <family val="0"/>
          </rPr>
          <t>229</t>
        </r>
      </text>
    </comment>
    <comment ref="C31" authorId="0">
      <text>
        <r>
          <rPr>
            <sz val="12"/>
            <rFont val="宋体"/>
            <family val="0"/>
          </rPr>
          <t>230</t>
        </r>
      </text>
    </comment>
    <comment ref="C32" authorId="0">
      <text>
        <r>
          <rPr>
            <sz val="12"/>
            <rFont val="宋体"/>
            <family val="0"/>
          </rPr>
          <t>231</t>
        </r>
      </text>
    </comment>
    <comment ref="C33" authorId="0">
      <text>
        <r>
          <rPr>
            <sz val="12"/>
            <rFont val="宋体"/>
            <family val="0"/>
          </rPr>
          <t>232</t>
        </r>
      </text>
    </comment>
    <comment ref="C34" authorId="0">
      <text>
        <r>
          <rPr>
            <sz val="12"/>
            <rFont val="宋体"/>
            <family val="0"/>
          </rPr>
          <t>233</t>
        </r>
      </text>
    </comment>
  </commentList>
</comments>
</file>

<file path=xl/comments7.xml><?xml version="1.0" encoding="utf-8"?>
<comments xmlns="http://schemas.openxmlformats.org/spreadsheetml/2006/main">
  <authors>
    <author>report4</author>
  </authors>
  <commentList>
    <comment ref="A6" authorId="0">
      <text>
        <r>
          <rPr>
            <sz val="12"/>
            <rFont val="宋体"/>
            <family val="0"/>
          </rPr>
          <t>11</t>
        </r>
      </text>
    </comment>
    <comment ref="C6" authorId="0">
      <text>
        <r>
          <rPr>
            <sz val="12"/>
            <rFont val="宋体"/>
            <family val="0"/>
          </rPr>
          <t>201</t>
        </r>
      </text>
    </comment>
    <comment ref="A7" authorId="0">
      <text>
        <r>
          <rPr>
            <sz val="12"/>
            <rFont val="宋体"/>
            <family val="0"/>
          </rPr>
          <t>12</t>
        </r>
      </text>
    </comment>
    <comment ref="C7" authorId="0">
      <text>
        <r>
          <rPr>
            <sz val="12"/>
            <rFont val="宋体"/>
            <family val="0"/>
          </rPr>
          <t>202</t>
        </r>
      </text>
    </comment>
    <comment ref="A8" authorId="0">
      <text>
        <r>
          <rPr>
            <sz val="12"/>
            <rFont val="宋体"/>
            <family val="0"/>
          </rPr>
          <t>99</t>
        </r>
      </text>
    </comment>
    <comment ref="C8" authorId="0">
      <text>
        <r>
          <rPr>
            <sz val="12"/>
            <rFont val="宋体"/>
            <family val="0"/>
          </rPr>
          <t>203</t>
        </r>
      </text>
    </comment>
    <comment ref="A9" authorId="0">
      <text>
        <r>
          <rPr>
            <sz val="12"/>
            <rFont val="宋体"/>
            <family val="0"/>
          </rPr>
          <t>95</t>
        </r>
      </text>
    </comment>
    <comment ref="C9" authorId="0">
      <text>
        <r>
          <rPr>
            <sz val="12"/>
            <rFont val="宋体"/>
            <family val="0"/>
          </rPr>
          <t>204</t>
        </r>
      </text>
    </comment>
    <comment ref="A10" authorId="0">
      <text>
        <r>
          <rPr>
            <sz val="12"/>
            <rFont val="宋体"/>
            <family val="0"/>
          </rPr>
          <t>9804、91</t>
        </r>
      </text>
    </comment>
    <comment ref="C10" authorId="0">
      <text>
        <r>
          <rPr>
            <sz val="12"/>
            <rFont val="宋体"/>
            <family val="0"/>
          </rPr>
          <t>205</t>
        </r>
      </text>
    </comment>
    <comment ref="A11" authorId="0">
      <text>
        <r>
          <rPr>
            <sz val="12"/>
            <rFont val="宋体"/>
            <family val="0"/>
          </rPr>
          <t>91</t>
        </r>
      </text>
    </comment>
    <comment ref="C11" authorId="0">
      <text>
        <r>
          <rPr>
            <sz val="12"/>
            <rFont val="宋体"/>
            <family val="0"/>
          </rPr>
          <t>206</t>
        </r>
      </text>
    </comment>
    <comment ref="A12" authorId="0">
      <text>
        <r>
          <rPr>
            <sz val="12"/>
            <rFont val="宋体"/>
            <family val="0"/>
          </rPr>
          <t>9805</t>
        </r>
      </text>
    </comment>
    <comment ref="C12" authorId="0">
      <text>
        <r>
          <rPr>
            <sz val="12"/>
            <rFont val="宋体"/>
            <family val="0"/>
          </rPr>
          <t>207</t>
        </r>
      </text>
    </comment>
    <comment ref="A13" authorId="0">
      <text>
        <r>
          <rPr>
            <sz val="12"/>
            <rFont val="宋体"/>
            <family val="0"/>
          </rPr>
          <t>9899</t>
        </r>
      </text>
    </comment>
    <comment ref="C13" authorId="0">
      <text>
        <r>
          <rPr>
            <sz val="12"/>
            <rFont val="宋体"/>
            <family val="0"/>
          </rPr>
          <t>208</t>
        </r>
      </text>
    </comment>
    <comment ref="C14" authorId="0">
      <text>
        <r>
          <rPr>
            <sz val="12"/>
            <rFont val="宋体"/>
            <family val="0"/>
          </rPr>
          <t>209</t>
        </r>
      </text>
    </comment>
    <comment ref="C15" authorId="0">
      <text>
        <r>
          <rPr>
            <sz val="12"/>
            <rFont val="宋体"/>
            <family val="0"/>
          </rPr>
          <t>210</t>
        </r>
      </text>
    </comment>
    <comment ref="C16" authorId="0">
      <text>
        <r>
          <rPr>
            <sz val="12"/>
            <rFont val="宋体"/>
            <family val="0"/>
          </rPr>
          <t>211</t>
        </r>
      </text>
    </comment>
    <comment ref="C17" authorId="0">
      <text>
        <r>
          <rPr>
            <sz val="12"/>
            <rFont val="宋体"/>
            <family val="0"/>
          </rPr>
          <t>212</t>
        </r>
      </text>
    </comment>
    <comment ref="C18" authorId="0">
      <text>
        <r>
          <rPr>
            <sz val="12"/>
            <rFont val="宋体"/>
            <family val="0"/>
          </rPr>
          <t>213</t>
        </r>
      </text>
    </comment>
    <comment ref="C19" authorId="0">
      <text>
        <r>
          <rPr>
            <sz val="12"/>
            <rFont val="宋体"/>
            <family val="0"/>
          </rPr>
          <t>214</t>
        </r>
      </text>
    </comment>
    <comment ref="C20" authorId="0">
      <text>
        <r>
          <rPr>
            <sz val="12"/>
            <rFont val="宋体"/>
            <family val="0"/>
          </rPr>
          <t>215</t>
        </r>
      </text>
    </comment>
    <comment ref="C21" authorId="0">
      <text>
        <r>
          <rPr>
            <sz val="12"/>
            <rFont val="宋体"/>
            <family val="0"/>
          </rPr>
          <t>216</t>
        </r>
      </text>
    </comment>
    <comment ref="C22" authorId="0">
      <text>
        <r>
          <rPr>
            <sz val="12"/>
            <rFont val="宋体"/>
            <family val="0"/>
          </rPr>
          <t>217</t>
        </r>
      </text>
    </comment>
    <comment ref="C23" authorId="0">
      <text>
        <r>
          <rPr>
            <sz val="12"/>
            <rFont val="宋体"/>
            <family val="0"/>
          </rPr>
          <t>218</t>
        </r>
      </text>
    </comment>
    <comment ref="C24" authorId="0">
      <text>
        <r>
          <rPr>
            <sz val="12"/>
            <rFont val="宋体"/>
            <family val="0"/>
          </rPr>
          <t>220</t>
        </r>
      </text>
    </comment>
    <comment ref="C25" authorId="0">
      <text>
        <r>
          <rPr>
            <sz val="12"/>
            <rFont val="宋体"/>
            <family val="0"/>
          </rPr>
          <t>221</t>
        </r>
      </text>
    </comment>
    <comment ref="C26" authorId="0">
      <text>
        <r>
          <rPr>
            <sz val="12"/>
            <rFont val="宋体"/>
            <family val="0"/>
          </rPr>
          <t>222</t>
        </r>
      </text>
    </comment>
    <comment ref="C27" authorId="0">
      <text>
        <r>
          <rPr>
            <sz val="12"/>
            <rFont val="宋体"/>
            <family val="0"/>
          </rPr>
          <t>224</t>
        </r>
      </text>
    </comment>
    <comment ref="C28" authorId="0">
      <text>
        <r>
          <rPr>
            <sz val="12"/>
            <rFont val="宋体"/>
            <family val="0"/>
          </rPr>
          <t>227</t>
        </r>
      </text>
    </comment>
    <comment ref="C29" authorId="0">
      <text>
        <r>
          <rPr>
            <sz val="12"/>
            <rFont val="宋体"/>
            <family val="0"/>
          </rPr>
          <t>229</t>
        </r>
      </text>
    </comment>
    <comment ref="C30" authorId="0">
      <text>
        <r>
          <rPr>
            <sz val="12"/>
            <rFont val="宋体"/>
            <family val="0"/>
          </rPr>
          <t>230</t>
        </r>
      </text>
    </comment>
    <comment ref="C31" authorId="0">
      <text>
        <r>
          <rPr>
            <sz val="12"/>
            <rFont val="宋体"/>
            <family val="0"/>
          </rPr>
          <t>231</t>
        </r>
      </text>
    </comment>
    <comment ref="C32" authorId="0">
      <text>
        <r>
          <rPr>
            <sz val="12"/>
            <rFont val="宋体"/>
            <family val="0"/>
          </rPr>
          <t>232</t>
        </r>
      </text>
    </comment>
    <comment ref="C33" authorId="0">
      <text>
        <r>
          <rPr>
            <sz val="12"/>
            <rFont val="宋体"/>
            <family val="0"/>
          </rPr>
          <t>233</t>
        </r>
      </text>
    </comment>
    <comment ref="A35" authorId="0">
      <text>
        <r>
          <rPr>
            <sz val="12"/>
            <rFont val="宋体"/>
            <family val="0"/>
          </rPr>
          <t>9803</t>
        </r>
      </text>
    </comment>
    <comment ref="A37" authorId="0">
      <text>
        <r>
          <rPr>
            <sz val="12"/>
            <rFont val="宋体"/>
            <family val="0"/>
          </rPr>
          <t>9601</t>
        </r>
      </text>
    </comment>
    <comment ref="A38" authorId="0">
      <text>
        <r>
          <rPr>
            <sz val="12"/>
            <rFont val="宋体"/>
            <family val="0"/>
          </rPr>
          <t>9602</t>
        </r>
      </text>
    </comment>
    <comment ref="A39" authorId="0">
      <text>
        <r>
          <rPr>
            <sz val="12"/>
            <rFont val="宋体"/>
            <family val="0"/>
          </rPr>
          <t>9603</t>
        </r>
      </text>
    </comment>
    <comment ref="A40" authorId="0">
      <text>
        <r>
          <rPr>
            <sz val="12"/>
            <rFont val="宋体"/>
            <family val="0"/>
          </rPr>
          <t>9604</t>
        </r>
      </text>
    </comment>
    <comment ref="A41" authorId="0">
      <text>
        <r>
          <rPr>
            <sz val="12"/>
            <rFont val="宋体"/>
            <family val="0"/>
          </rPr>
          <t>9605</t>
        </r>
      </text>
    </comment>
    <comment ref="A42" authorId="0">
      <text>
        <r>
          <rPr>
            <sz val="12"/>
            <rFont val="宋体"/>
            <family val="0"/>
          </rPr>
          <t>9699</t>
        </r>
      </text>
    </comment>
  </commentList>
</comments>
</file>

<file path=xl/comments8.xml><?xml version="1.0" encoding="utf-8"?>
<comments xmlns="http://schemas.openxmlformats.org/spreadsheetml/2006/main">
  <authors>
    <author>report4</author>
  </authors>
  <commentList>
    <comment ref="D4" authorId="0">
      <text>
        <r>
          <rPr>
            <sz val="12"/>
            <rFont val="宋体"/>
            <family val="0"/>
          </rPr>
          <t>96</t>
        </r>
      </text>
    </comment>
    <comment ref="F4" authorId="0">
      <text>
        <r>
          <rPr>
            <sz val="12"/>
            <rFont val="宋体"/>
            <family val="0"/>
          </rPr>
          <t>1101</t>
        </r>
      </text>
    </comment>
    <comment ref="G4" authorId="0">
      <text>
        <r>
          <rPr>
            <sz val="12"/>
            <rFont val="宋体"/>
            <family val="0"/>
          </rPr>
          <t>12</t>
        </r>
      </text>
    </comment>
    <comment ref="H4" authorId="0">
      <text>
        <r>
          <rPr>
            <sz val="12"/>
            <rFont val="宋体"/>
            <family val="0"/>
          </rPr>
          <t>99</t>
        </r>
      </text>
    </comment>
    <comment ref="I4" authorId="0">
      <text>
        <r>
          <rPr>
            <sz val="12"/>
            <rFont val="宋体"/>
            <family val="0"/>
          </rPr>
          <t>95</t>
        </r>
      </text>
    </comment>
    <comment ref="K4" authorId="0">
      <text>
        <r>
          <rPr>
            <sz val="12"/>
            <rFont val="宋体"/>
            <family val="0"/>
          </rPr>
          <t>9805</t>
        </r>
      </text>
    </comment>
    <comment ref="L4" authorId="0">
      <text>
        <r>
          <rPr>
            <sz val="12"/>
            <rFont val="宋体"/>
            <family val="0"/>
          </rPr>
          <t>9899</t>
        </r>
      </text>
    </comment>
  </commentList>
</comments>
</file>

<file path=xl/comments9.xml><?xml version="1.0" encoding="utf-8"?>
<comments xmlns="http://schemas.openxmlformats.org/spreadsheetml/2006/main">
  <authors>
    <author>report4</author>
  </authors>
  <commentList>
    <comment ref="E5" authorId="0">
      <text>
        <r>
          <rPr>
            <sz val="12"/>
            <rFont val="宋体"/>
            <family val="0"/>
          </rPr>
          <t>T01</t>
        </r>
      </text>
    </comment>
    <comment ref="F5" authorId="0">
      <text>
        <r>
          <rPr>
            <sz val="12"/>
            <rFont val="宋体"/>
            <family val="0"/>
          </rPr>
          <t>T02</t>
        </r>
      </text>
    </comment>
    <comment ref="H5" authorId="0">
      <text>
        <r>
          <rPr>
            <sz val="12"/>
            <rFont val="宋体"/>
            <family val="0"/>
          </rPr>
          <t>F</t>
        </r>
      </text>
    </comment>
    <comment ref="I5" authorId="0">
      <text>
        <r>
          <rPr>
            <sz val="12"/>
            <rFont val="宋体"/>
            <family val="0"/>
          </rPr>
          <t>Z</t>
        </r>
      </text>
    </comment>
    <comment ref="B24" authorId="0">
      <text>
        <r>
          <rPr>
            <sz val="12"/>
            <rFont val="宋体"/>
            <family val="0"/>
          </rPr>
          <t>212</t>
        </r>
      </text>
    </comment>
  </commentList>
</comments>
</file>

<file path=xl/sharedStrings.xml><?xml version="1.0" encoding="utf-8"?>
<sst xmlns="http://schemas.openxmlformats.org/spreadsheetml/2006/main" count="702" uniqueCount="419">
  <si>
    <t xml:space="preserve">  </t>
  </si>
  <si>
    <t xml:space="preserve">   报表编码：GKYS-FM</t>
  </si>
  <si>
    <t xml:space="preserve">  报表编号：GKYS-001(150000)</t>
  </si>
  <si>
    <t xml:space="preserve"> 金额单位：</t>
  </si>
  <si>
    <t>收     入</t>
  </si>
  <si>
    <t xml:space="preserve">  支     出</t>
  </si>
  <si>
    <t>项    目</t>
  </si>
  <si>
    <t>预算数</t>
  </si>
  <si>
    <t>合计</t>
  </si>
  <si>
    <t>一般公共预算</t>
  </si>
  <si>
    <t>政府性基金预算</t>
  </si>
  <si>
    <t xml:space="preserve">  一、本年收入</t>
  </si>
  <si>
    <t xml:space="preserve">  一、本年支出</t>
  </si>
  <si>
    <t xml:space="preserve">         （一）一般公共预算收入</t>
  </si>
  <si>
    <t xml:space="preserve">         （一）一般公共服务支出</t>
  </si>
  <si>
    <t xml:space="preserve">         （二）政府性基金收入</t>
  </si>
  <si>
    <t xml:space="preserve">         （二）外交支出</t>
  </si>
  <si>
    <t xml:space="preserve">         （三）国防支出</t>
  </si>
  <si>
    <t xml:space="preserve">  二、上年结转</t>
  </si>
  <si>
    <t xml:space="preserve">         （四）公共安全支出</t>
  </si>
  <si>
    <t xml:space="preserve">         （一）一般公共预算拨款</t>
  </si>
  <si>
    <t xml:space="preserve">         （五）教育支出</t>
  </si>
  <si>
    <t xml:space="preserve">         （二）政府性基金预算拨款</t>
  </si>
  <si>
    <t xml:space="preserve">         （七）文化旅游体育与传媒支出</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</si>
  <si>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</si>
  <si>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</si>
  <si>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</si>
  <si>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</si>
  <si>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</si>
  <si>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</si>
  <si>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</si>
  <si>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</si>
  <si>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</si>
  <si>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</si>
  <si>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</si>
  <si>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</si>
  <si>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</si>
  <si>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</si>
  <si>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（二十二）灾害防治及应急管理支出</t>
  </si>
  <si>
    <t xml:space="preserve">         （二十三）预备费</t>
  </si>
  <si>
    <t xml:space="preserve">         （二十四）其它支出</t>
  </si>
  <si>
    <t xml:space="preserve">         （二十五）转移性支出</t>
  </si>
  <si>
    <t xml:space="preserve">         （二十六）债务还本支出</t>
  </si>
  <si>
    <t xml:space="preserve">         （二十七）债务付息支出</t>
  </si>
  <si>
    <t xml:space="preserve">         （二十八）债务发行费用支出</t>
  </si>
  <si>
    <t xml:space="preserve">  二、结转下年</t>
  </si>
  <si>
    <t>收 入 总 计</t>
  </si>
  <si>
    <t>支 出 总 计</t>
  </si>
  <si>
    <t xml:space="preserve">  报表编号：GKYS-002(150000)</t>
  </si>
  <si>
    <t xml:space="preserve">    </t>
  </si>
  <si>
    <t>支出功能分类科目</t>
  </si>
  <si>
    <t>2020年预算数</t>
  </si>
  <si>
    <t>科目编码</t>
  </si>
  <si>
    <t>科目名称</t>
  </si>
  <si>
    <t>小计</t>
  </si>
  <si>
    <t>基本支出</t>
  </si>
  <si>
    <t>项目支出</t>
  </si>
  <si>
    <t>总合计：</t>
  </si>
  <si>
    <t xml:space="preserve">  报表编号：GKYS-003</t>
  </si>
  <si>
    <t>支出经济分类科目</t>
  </si>
  <si>
    <t>2020年基本支出</t>
  </si>
  <si>
    <t>人员经费</t>
  </si>
  <si>
    <t>公用经费</t>
  </si>
  <si>
    <t>财政拨款“三公”经费预算表</t>
  </si>
  <si>
    <t>因公出国(境)费用</t>
  </si>
  <si>
    <t>公务用车购置及运行费</t>
  </si>
  <si>
    <t>公务接待费</t>
  </si>
  <si>
    <t>公务用车购置</t>
  </si>
  <si>
    <t>公务用车运行维护费</t>
  </si>
  <si>
    <t xml:space="preserve">  报表编号：GKYS-005(150000)</t>
  </si>
  <si>
    <t xml:space="preserve">  报表编号：GKYS-006</t>
  </si>
  <si>
    <t/>
  </si>
  <si>
    <t>本年预算</t>
  </si>
  <si>
    <t xml:space="preserve">  一、一般公共预算收入</t>
  </si>
  <si>
    <t xml:space="preserve">  一、一般公共服务支出</t>
  </si>
  <si>
    <t xml:space="preserve">  二、政府性基金收入</t>
  </si>
  <si>
    <t xml:space="preserve">  二、外交支出</t>
  </si>
  <si>
    <t xml:space="preserve">  三、其他财政资金收入</t>
  </si>
  <si>
    <t xml:space="preserve">  三、国防支出</t>
  </si>
  <si>
    <t xml:space="preserve">  四、收回存量资金收入</t>
  </si>
  <si>
    <t xml:space="preserve">  四、公共安全支出</t>
  </si>
  <si>
    <t xml:space="preserve">  五、事业收入</t>
  </si>
  <si>
    <t xml:space="preserve">  五、教育支出</t>
  </si>
  <si>
    <t xml:space="preserve">        其中：教育收费收入</t>
  </si>
  <si>
    <t xml:space="preserve">  六、科学技术支出</t>
  </si>
  <si>
    <t xml:space="preserve">  六、事业单位经营收入</t>
  </si>
  <si>
    <t xml:space="preserve">  七、文化旅游体育与传媒支出</t>
  </si>
  <si>
    <t xml:space="preserve">  七、其他收入</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</si>
  <si>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</si>
  <si>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</si>
  <si>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</si>
  <si>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</si>
  <si>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</si>
  <si>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</si>
  <si>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</si>
  <si>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</si>
  <si>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</si>
  <si>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</si>
  <si>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</si>
  <si>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</si>
  <si>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</si>
  <si>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</si>
  <si>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二十二、灾害防治及应急管理支出</t>
  </si>
  <si>
    <t xml:space="preserve">  二十三、预备费</t>
  </si>
  <si>
    <t xml:space="preserve">  二十四、其它支出</t>
  </si>
  <si>
    <t xml:space="preserve">  二十五、转移性支出</t>
  </si>
  <si>
    <t xml:space="preserve">  二十六、债务还本支出</t>
  </si>
  <si>
    <t xml:space="preserve">  二十七、债务付息支出</t>
  </si>
  <si>
    <t xml:space="preserve">  二十八、债务发行费用支出</t>
  </si>
  <si>
    <t>本 年 收 入 合 计</t>
  </si>
  <si>
    <t xml:space="preserve">   本 年 支 出 合 计</t>
  </si>
  <si>
    <t xml:space="preserve">  八、用事业基金弥补收支差额</t>
  </si>
  <si>
    <t xml:space="preserve">  二十八、结余结转下年支出</t>
  </si>
  <si>
    <t xml:space="preserve">  九、上年结转结余收入</t>
  </si>
  <si>
    <t xml:space="preserve">        一般公共预算</t>
  </si>
  <si>
    <t xml:space="preserve">        政府性基金</t>
  </si>
  <si>
    <t xml:space="preserve">        其他财政性资金</t>
  </si>
  <si>
    <t xml:space="preserve">        事业收入</t>
  </si>
  <si>
    <t xml:space="preserve">        事业单位经营收入</t>
  </si>
  <si>
    <t xml:space="preserve">        其他收入</t>
  </si>
  <si>
    <t>用事业基金弥补收支差额</t>
  </si>
  <si>
    <t>上年结转结余</t>
  </si>
  <si>
    <t>本年收入合计</t>
  </si>
  <si>
    <t>一般公共预算收入</t>
  </si>
  <si>
    <t>政府性基金收入</t>
  </si>
  <si>
    <t>其他财政性资金</t>
  </si>
  <si>
    <t>收回存量资金收入</t>
  </si>
  <si>
    <t>事业收入</t>
  </si>
  <si>
    <t>事业单位
经营收入</t>
  </si>
  <si>
    <t>其他收入</t>
  </si>
  <si>
    <t>合计：</t>
  </si>
  <si>
    <t xml:space="preserve">  报表编号：GKYS-008</t>
  </si>
  <si>
    <t>本级</t>
  </si>
  <si>
    <t>下级</t>
  </si>
  <si>
    <t xml:space="preserve">  报表编号：XPFB-014</t>
  </si>
  <si>
    <t xml:space="preserve">     政府采购预算明细表</t>
  </si>
  <si>
    <t>单位（预算项目）名称</t>
  </si>
  <si>
    <t>采购目录大类</t>
  </si>
  <si>
    <t>配置数量</t>
  </si>
  <si>
    <t>采购金额</t>
  </si>
  <si>
    <t>采购说明</t>
  </si>
  <si>
    <t>2120899</t>
  </si>
  <si>
    <t>其他国有土地使用权出让收入安排的支出</t>
  </si>
  <si>
    <t>2060101</t>
  </si>
  <si>
    <t>行政运行</t>
  </si>
  <si>
    <t>2060399</t>
  </si>
  <si>
    <t>其他应用研究支出</t>
  </si>
  <si>
    <t>2060501</t>
  </si>
  <si>
    <t>机构运行</t>
  </si>
  <si>
    <t>2080501</t>
  </si>
  <si>
    <t>行政单位离退休</t>
  </si>
  <si>
    <t>2080502</t>
  </si>
  <si>
    <t>事业单位离退休</t>
  </si>
  <si>
    <t>2080505</t>
  </si>
  <si>
    <t>机关事业单位基本养老保险缴费支出</t>
  </si>
  <si>
    <t>2080506</t>
  </si>
  <si>
    <t>机关事业单位职业年金缴费支出</t>
  </si>
  <si>
    <t>2101101</t>
  </si>
  <si>
    <t>行政单位医疗</t>
  </si>
  <si>
    <t>2101102</t>
  </si>
  <si>
    <t>事业单位医疗</t>
  </si>
  <si>
    <t>2101103</t>
  </si>
  <si>
    <t>公务员医疗补助</t>
  </si>
  <si>
    <t>2210201</t>
  </si>
  <si>
    <t>住房公积金</t>
  </si>
  <si>
    <t>2210203</t>
  </si>
  <si>
    <t>购房补贴</t>
  </si>
  <si>
    <t>2060499</t>
  </si>
  <si>
    <t>其他技术研究与开发支出</t>
  </si>
  <si>
    <t>2060901</t>
  </si>
  <si>
    <t>科技重大专项</t>
  </si>
  <si>
    <t>2069999</t>
  </si>
  <si>
    <t>其他科学技术支出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</si>
  <si>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</si>
  <si>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</si>
  <si>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</si>
  <si>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</si>
  <si>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</si>
  <si>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</si>
  <si>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</si>
  <si>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</si>
  <si>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</si>
  <si>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</si>
  <si>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商品和服务支出</t>
  </si>
  <si>
    <t xml:space="preserve">  办公费</t>
  </si>
  <si>
    <t xml:space="preserve">  印刷费</t>
  </si>
  <si>
    <t xml:space="preserve">  邮电费</t>
  </si>
  <si>
    <t xml:space="preserve">  差旅费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</si>
  <si>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</si>
  <si>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</si>
  <si>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</si>
  <si>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</si>
  <si>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</si>
  <si>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</si>
  <si>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</si>
  <si>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</si>
  <si>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</si>
  <si>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</si>
  <si>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</si>
  <si>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医疗费补助</t>
  </si>
  <si>
    <t>30110</t>
  </si>
  <si>
    <t>30111</t>
  </si>
  <si>
    <t>30112</t>
  </si>
  <si>
    <t>30113</t>
  </si>
  <si>
    <t>30201</t>
  </si>
  <si>
    <t>30202</t>
  </si>
  <si>
    <t>30207</t>
  </si>
  <si>
    <t>30211</t>
  </si>
  <si>
    <t>工资福利支出</t>
  </si>
  <si>
    <t>301</t>
  </si>
  <si>
    <t xml:space="preserve">  部门：呼和浩特市科学技术局</t>
  </si>
  <si>
    <t>206</t>
  </si>
  <si>
    <t>科学技术支出</t>
  </si>
  <si>
    <t>208</t>
  </si>
  <si>
    <t>社会保障和就业支出</t>
  </si>
  <si>
    <t>210</t>
  </si>
  <si>
    <t>医疗卫生与计划生育支出</t>
  </si>
  <si>
    <t>221</t>
  </si>
  <si>
    <t xml:space="preserve">住房保障支出 </t>
  </si>
  <si>
    <t>212</t>
  </si>
  <si>
    <t>城乡社区支出</t>
  </si>
  <si>
    <t xml:space="preserve">       其他技术研究与开发支出</t>
  </si>
  <si>
    <t xml:space="preserve">       科技重大专项</t>
  </si>
  <si>
    <t>科技创新精准化服务平台建设及服务专项经费</t>
  </si>
  <si>
    <t>呼和浩特市科学技术局公用经费</t>
  </si>
  <si>
    <t>货物类</t>
  </si>
  <si>
    <t>服务类</t>
  </si>
  <si>
    <t>科技创新精准化服务平台建设及服务专项经费</t>
  </si>
  <si>
    <t>采购机关事业单位办公耗材</t>
  </si>
  <si>
    <t xml:space="preserve">  部门：呼和浩特市科学技术局</t>
  </si>
  <si>
    <t xml:space="preserve">  部门：呼和浩特市科学技术局</t>
  </si>
  <si>
    <t>万元</t>
  </si>
  <si>
    <t>预算部门：呼和浩特市科学技术局</t>
  </si>
  <si>
    <t xml:space="preserve">         （六）科学技术支出</t>
  </si>
  <si>
    <t>机关事业单位基本养老保险缴费支出</t>
  </si>
  <si>
    <t>城乡社区支出</t>
  </si>
  <si>
    <t>2019年预算数</t>
  </si>
  <si>
    <t>2019年执行数</t>
  </si>
  <si>
    <t>2020年预算数</t>
  </si>
  <si>
    <t xml:space="preserve">  报表编号：GKYS-004(150000)</t>
  </si>
  <si>
    <t>内容</t>
  </si>
  <si>
    <r>
      <t xml:space="preserve">部门：呼和浩特市科学技术局                                </t>
    </r>
    <r>
      <rPr>
        <b/>
        <sz val="11"/>
        <color indexed="10"/>
        <rFont val="宋体"/>
        <family val="0"/>
      </rPr>
      <t>金额单位：万元</t>
    </r>
  </si>
  <si>
    <t>其他国有土地使用权出让收入安排的支出</t>
  </si>
  <si>
    <t>行政运行</t>
  </si>
  <si>
    <t xml:space="preserve">       其他应用研究支出</t>
  </si>
  <si>
    <t xml:space="preserve">       应用技术研究与开发</t>
  </si>
  <si>
    <t xml:space="preserve">       科技成果转化与扩散</t>
  </si>
  <si>
    <t>机构运行</t>
  </si>
  <si>
    <t>其他科学技术支出</t>
  </si>
  <si>
    <t>行政单位离退休</t>
  </si>
  <si>
    <t>事业单位离退休</t>
  </si>
  <si>
    <t>机关事业单位职业年金缴费支出</t>
  </si>
  <si>
    <t>行政单位医疗</t>
  </si>
  <si>
    <t>事业单位医疗</t>
  </si>
  <si>
    <t>公务员医疗补助</t>
  </si>
  <si>
    <t>住房公积金</t>
  </si>
  <si>
    <t>购房补贴</t>
  </si>
  <si>
    <t>1</t>
  </si>
  <si>
    <t>200</t>
  </si>
  <si>
    <t xml:space="preserve"> 金额单位：万元</t>
  </si>
  <si>
    <t>财政拨款收支预算总表</t>
  </si>
  <si>
    <t>部门收支预算总表</t>
  </si>
  <si>
    <t>部门支出预算总表</t>
  </si>
  <si>
    <t>政府性基金预算财政拨款支出预算表</t>
  </si>
  <si>
    <t>总计</t>
  </si>
  <si>
    <t>预算部门</t>
  </si>
  <si>
    <t>呼和浩特市科学技术局</t>
  </si>
  <si>
    <t>呼和浩特市科技开发中心</t>
  </si>
  <si>
    <t>呼和浩特市科技信息中心</t>
  </si>
  <si>
    <t>呼和浩特市科技成果推广中心</t>
  </si>
  <si>
    <t>呼和浩特市科技创新创业服务中心</t>
  </si>
  <si>
    <t>呼和浩特市科学奖励服务中心</t>
  </si>
  <si>
    <t>呼和浩特市国际人才交流协会</t>
  </si>
  <si>
    <t xml:space="preserve">  本表共计10页</t>
  </si>
  <si>
    <t>2020年预算数比
2019年预算增减情况</t>
  </si>
  <si>
    <t>2020年预算比
2019年执行数增减情况</t>
  </si>
  <si>
    <t>一般公共预算财政拨款支出表</t>
  </si>
  <si>
    <t>一般公共预算财政拨款基本支出表</t>
  </si>
  <si>
    <t>2020年度</t>
  </si>
  <si>
    <t>项目名称</t>
  </si>
  <si>
    <t>重大科技专项资金</t>
  </si>
  <si>
    <t>项目属性</t>
  </si>
  <si>
    <t>延续项目</t>
  </si>
  <si>
    <t>主管部门</t>
  </si>
  <si>
    <t>项目实施单位</t>
  </si>
  <si>
    <t>项目负责人</t>
  </si>
  <si>
    <t>单位经办</t>
  </si>
  <si>
    <t>联系电话</t>
  </si>
  <si>
    <t>0471-6621379</t>
  </si>
  <si>
    <t>项目起止时间</t>
  </si>
  <si>
    <t>开始时间</t>
  </si>
  <si>
    <t>2017</t>
  </si>
  <si>
    <t>完成时间</t>
  </si>
  <si>
    <t>2022</t>
  </si>
  <si>
    <t>项目资金
（万元）</t>
  </si>
  <si>
    <t>年度资金总额：</t>
  </si>
  <si>
    <t>        一般公共预算拨款</t>
  </si>
  <si>
    <t>        其中：非税收入</t>
  </si>
  <si>
    <t>        政府性基金预算拨款</t>
  </si>
  <si>
    <t xml:space="preserve">        其他资金</t>
  </si>
  <si>
    <t>总
体
目
标</t>
  </si>
  <si>
    <t>中期目标</t>
  </si>
  <si>
    <t>年度目标</t>
  </si>
  <si>
    <t>强化高新技术企业产业化及应用技术的开发与推广工作；指导科技成果转化、高新技术重点新产品、科技示范基地、工程技术研究开发中心、科技园区和科技创业中心等科技基地，并组织实施。</t>
  </si>
  <si>
    <t>一级
指标</t>
  </si>
  <si>
    <t>二级指标</t>
  </si>
  <si>
    <t>三级指标</t>
  </si>
  <si>
    <t>指标内容</t>
  </si>
  <si>
    <t>指标值</t>
  </si>
  <si>
    <t>产出指标</t>
  </si>
  <si>
    <t>数量指标</t>
  </si>
  <si>
    <t>实施重大科技专项</t>
  </si>
  <si>
    <t>≥17</t>
  </si>
  <si>
    <t>质量指标</t>
  </si>
  <si>
    <t>重大科技专项预期成果</t>
  </si>
  <si>
    <t>时效指标</t>
  </si>
  <si>
    <t>重大科技专项按期完成时间</t>
  </si>
  <si>
    <t>2022年12月31日</t>
  </si>
  <si>
    <t>成本指标</t>
  </si>
  <si>
    <t>重大科技专项资金财政投入</t>
  </si>
  <si>
    <t>效益指标</t>
  </si>
  <si>
    <t>经济效益指标</t>
  </si>
  <si>
    <t>带动社会投入与财政投入比例</t>
  </si>
  <si>
    <t>＞100%</t>
  </si>
  <si>
    <t>社会效益指标</t>
  </si>
  <si>
    <t>新增高新技术企业</t>
  </si>
  <si>
    <t>生态效益指标</t>
  </si>
  <si>
    <t>支持生态企业项目</t>
  </si>
  <si>
    <t>≥1</t>
  </si>
  <si>
    <t>可持续影响指标</t>
  </si>
  <si>
    <t>科技创新能力</t>
  </si>
  <si>
    <t>提升</t>
  </si>
  <si>
    <t>服务对象满意度指标</t>
  </si>
  <si>
    <t>具体指标</t>
  </si>
  <si>
    <t>科研项目实施企业满意度</t>
  </si>
  <si>
    <t>≥80%</t>
  </si>
  <si>
    <r>
      <t>预计高新技术企业产业化及应用技术的评审选中至少</t>
    </r>
    <r>
      <rPr>
        <sz val="11"/>
        <color indexed="8"/>
        <rFont val="宋体"/>
        <family val="0"/>
      </rPr>
      <t>17个项目，每个项目至少100万元；评审认定工程技术研究开发中心至少5家。</t>
    </r>
  </si>
  <si>
    <r>
      <t>4500</t>
    </r>
    <r>
      <rPr>
        <sz val="11"/>
        <color indexed="8"/>
        <rFont val="宋体"/>
        <family val="0"/>
      </rPr>
      <t>万元</t>
    </r>
  </si>
  <si>
    <r>
      <t>≥</t>
    </r>
    <r>
      <rPr>
        <sz val="11"/>
        <color indexed="8"/>
        <rFont val="宋体"/>
        <family val="0"/>
      </rPr>
      <t>3</t>
    </r>
  </si>
  <si>
    <t>国家乳业技术创新中心建设</t>
  </si>
  <si>
    <t>新增项目</t>
  </si>
  <si>
    <t>0471-6621291</t>
  </si>
  <si>
    <t>2020</t>
  </si>
  <si>
    <t>完成国家乳业技术创新中心离散式全产业链的协同创新网络的布局，加强与国内外高校科研院所合作，进一步保障技术源头供给；通过与企业开展全链条基础应用研究合作，扩大会员企业范围；夯实研究团队科研能力，解决企业及行业瓶颈技术难题，突破乳业前沿关键技术5-10项；建成覆盖200个国家的技术法规标准服务化平台，牵头制定国家乳业技术标准；在成果转化方面，引进、孵化一批创新创业企业；在关键核心技术创新、已有成果转化、行业人才培养等方面发挥突出作用。</t>
  </si>
  <si>
    <t>打造成为研究内容精、技术实力强、协同范围广的国家乳业技术创新中心。 ——研究内容精。结合呼和浩特市乳业产业链完整的实际特点，乳业创新中心研究内容聚焦优质牧草、奶牛繁育与养殖、营养健康研究、工艺技术、检验检测等功能中心。 ——技术实力强。国家乳业技术创新中心建设规划初期即开始与国内外一流高校和科研机构进行沟通，引入世界最先进的技术力量进行合作共建，并为高技术人才的引入提供便利条件。 ——协同范围广。国家乳业技术创新中心将形成重大技术导向的研发模式与创新网络，实现高端人才与创新资源集聚，打造我国乳及乳制品领域的战略科技力量，形成协同创新网络，成为乳及乳制品领域全球“中心”。</t>
  </si>
  <si>
    <t>引入专家团队</t>
  </si>
  <si>
    <t>与科研团队签约</t>
  </si>
  <si>
    <t>签约引入专家团队20个</t>
  </si>
  <si>
    <t>引入会员企业</t>
  </si>
  <si>
    <t>签约引入会员企业5家</t>
  </si>
  <si>
    <t>部分平台开始运行</t>
  </si>
  <si>
    <t>开展研究项目</t>
  </si>
  <si>
    <t>开始开展研究项目5个以上</t>
  </si>
  <si>
    <t>组建理事会</t>
  </si>
  <si>
    <t>邀请理事单位</t>
  </si>
  <si>
    <t>完成理事会筹建</t>
  </si>
  <si>
    <t>1年度</t>
  </si>
  <si>
    <t>行业共性技术研究</t>
  </si>
  <si>
    <t>用于平台自主开展项目</t>
  </si>
  <si>
    <t>根据研究内容匹配项目资金</t>
  </si>
  <si>
    <t>会员单位项目经费支持</t>
  </si>
  <si>
    <t>用于吸引会员单位在中心开展项目，会员单位项目经费支持</t>
  </si>
  <si>
    <t>补助项目经费的10%—30%</t>
  </si>
  <si>
    <t>研发投入增加</t>
  </si>
  <si>
    <t>地区乳业R&amp;D投入增加5000万元</t>
  </si>
  <si>
    <t>开展本部建设</t>
  </si>
  <si>
    <t>完成规划设计</t>
  </si>
  <si>
    <t>增强地区创新活力</t>
  </si>
  <si>
    <t>增加呼市科技人才活跃度</t>
  </si>
  <si>
    <t>增加呼市科技人才活跃度500人次</t>
  </si>
  <si>
    <t>不涉及</t>
  </si>
  <si>
    <t>在一定时期内发挥作用</t>
  </si>
  <si>
    <t>5年内</t>
  </si>
  <si>
    <t>被服务对象满意度</t>
  </si>
  <si>
    <t>≥70%</t>
  </si>
  <si>
    <t>科技特派员专项资金</t>
  </si>
  <si>
    <t>呼和浩特市科技创新创业协会年中至少引进新品种70种、新技术40项，完成农民培训10万人次。</t>
  </si>
  <si>
    <t>呼和浩特市科技创新创业协会年终完成引进新品种180种、新技术120项，培训农民50万人次。</t>
  </si>
  <si>
    <t>引进新品种数量</t>
  </si>
  <si>
    <t>180</t>
  </si>
  <si>
    <t>引进新技术数量</t>
  </si>
  <si>
    <t>120</t>
  </si>
  <si>
    <t>培训农民人数</t>
  </si>
  <si>
    <t>50万</t>
  </si>
  <si>
    <t>驻点服务时间</t>
  </si>
  <si>
    <t>每月20天，每年不低于240天</t>
  </si>
  <si>
    <t>合同期内</t>
  </si>
  <si>
    <t>一年度内</t>
  </si>
  <si>
    <t>服务补贴金额</t>
  </si>
  <si>
    <t>每人每年7万元</t>
  </si>
  <si>
    <t>产量增加</t>
  </si>
  <si>
    <t>每亩大棚增产10%</t>
  </si>
  <si>
    <t>带动就业</t>
  </si>
  <si>
    <t>30万人次</t>
  </si>
  <si>
    <t>光能利用率</t>
  </si>
  <si>
    <t>光能利用率≥4.0%</t>
  </si>
  <si>
    <t>在一定时期内发挥影响</t>
  </si>
  <si>
    <t>10年</t>
  </si>
  <si>
    <t>≥90%</t>
  </si>
  <si>
    <t>一、财政拨款收支预算总表</t>
  </si>
  <si>
    <t>二、一般公共预算财政拨款支出预算表</t>
  </si>
  <si>
    <t>三、一般公共预算财政拨款基本支出预算表</t>
  </si>
  <si>
    <t>四、部门收支预算总表</t>
  </si>
  <si>
    <t>五、部门收入预算总表</t>
  </si>
  <si>
    <t>六、部门支出预算总表</t>
  </si>
  <si>
    <t>七、政府性基金预算财政拨款支出预算表</t>
  </si>
  <si>
    <t>八、财政拨款“三公”经费支出预算表</t>
  </si>
  <si>
    <t>九、政府采购预算明细表</t>
  </si>
  <si>
    <t>十、项目支出绩效目标申报表</t>
  </si>
  <si>
    <t xml:space="preserve">  部门：呼和浩特市科学技术局</t>
  </si>
  <si>
    <t>部门：呼和浩特市科学技术局</t>
  </si>
  <si>
    <t xml:space="preserve">项目支出绩效目标申报表 </t>
  </si>
  <si>
    <t>项目支出绩效目标申报表</t>
  </si>
  <si>
    <t>2020年5月18日</t>
  </si>
  <si>
    <t>2020年度部门预算公开表</t>
  </si>
  <si>
    <t>总合计：</t>
  </si>
  <si>
    <t xml:space="preserve">  报表编号：GKYS-007</t>
  </si>
  <si>
    <t>金额单位：万元</t>
  </si>
  <si>
    <t xml:space="preserve"> 部门收入预算总表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</si>
</sst>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0.00_ "/>
    <numFmt numFmtId="186" formatCode="0.00_);[Red]\(0.00\)"/>
    <numFmt numFmtId="187" formatCode="#,##0.00_);[Red]\(#,##0.00\)"/>
    <numFmt numFmtId="188" formatCode="#,##0.0_ "/>
    <numFmt numFmtId="189" formatCode="&quot;Yes&quot;;&quot;Yes&quot;;&quot;No&quot;"/>
    <numFmt numFmtId="190" formatCode="&quot;True&quot;;&quot;True&quot;;&quot;False&quot;"/>
    <numFmt numFmtId="191" formatCode="&quot;On&quot;;&quot;On&quot;;&quot;Off&quot;"/>
    <numFmt numFmtId="192" formatCode="[$€-2]\ #,##0.00_);[Red]\([$€-2]\ #,##0.00\)"/>
    <numFmt numFmtId="193" formatCode="_(\$* #,##0_);_(\$* \(#,##0\);_(\$* &quot;-&quot;_);_(@_)"/>
    <numFmt numFmtId="194" formatCode="_(\$* #,##0.00_);_(\$* \(#,##0.00\);_(\$* &quot;-&quot;??_);_(@_)"/>
  </numFmts>
  <fonts count="78">
    <font>
      <sz val="12"/>
      <name val="宋体"/>
      <family val="0"/>
    </font>
    <font>
      <sz val="10"/>
      <name val="Arial"/>
      <family val="2"/>
    </font>
    <font>
      <b/>
      <sz val="12"/>
      <color indexed="8"/>
      <name val="宋体"/>
      <family val="0"/>
    </font>
    <font>
      <b/>
      <sz val="12"/>
      <color indexed="16"/>
      <name val="宋体"/>
      <family val="0"/>
    </font>
    <font>
      <sz val="12"/>
      <color indexed="16"/>
      <name val="宋体"/>
      <family val="0"/>
    </font>
    <font>
      <b/>
      <sz val="36"/>
      <color indexed="8"/>
      <name val="黑体"/>
      <family val="3"/>
    </font>
    <font>
      <sz val="12"/>
      <color indexed="8"/>
      <name val="宋体"/>
      <family val="0"/>
    </font>
    <font>
      <b/>
      <sz val="22"/>
      <color indexed="8"/>
      <name val="楷体_GB2312"/>
      <family val="0"/>
    </font>
    <font>
      <sz val="12"/>
      <color indexed="10"/>
      <name val="宋体"/>
      <family val="0"/>
    </font>
    <font>
      <b/>
      <sz val="16"/>
      <color indexed="8"/>
      <name val="宋体"/>
      <family val="0"/>
    </font>
    <font>
      <sz val="11"/>
      <color indexed="16"/>
      <name val="宋体"/>
      <family val="0"/>
    </font>
    <font>
      <sz val="11"/>
      <color indexed="8"/>
      <name val="宋体"/>
      <family val="0"/>
    </font>
    <font>
      <b/>
      <sz val="22"/>
      <color indexed="8"/>
      <name val="宋体"/>
      <family val="0"/>
    </font>
    <font>
      <b/>
      <sz val="11"/>
      <color indexed="8"/>
      <name val="宋体"/>
      <family val="0"/>
    </font>
    <font>
      <b/>
      <sz val="12"/>
      <color indexed="10"/>
      <name val="宋体"/>
      <family val="0"/>
    </font>
    <font>
      <sz val="12"/>
      <color indexed="8"/>
      <name val="Dialog"/>
      <family val="1"/>
    </font>
    <font>
      <b/>
      <sz val="24"/>
      <color indexed="8"/>
      <name val="宋体"/>
      <family val="0"/>
    </font>
    <font>
      <sz val="11"/>
      <color indexed="12"/>
      <name val="宋体"/>
      <family val="0"/>
    </font>
    <font>
      <sz val="9"/>
      <name val="宋体"/>
      <family val="0"/>
    </font>
    <font>
      <sz val="10"/>
      <color indexed="8"/>
      <name val="宋体"/>
      <family val="0"/>
    </font>
    <font>
      <b/>
      <sz val="12"/>
      <name val="宋体"/>
      <family val="0"/>
    </font>
    <font>
      <b/>
      <sz val="11"/>
      <color indexed="10"/>
      <name val="宋体"/>
      <family val="0"/>
    </font>
    <font>
      <sz val="10"/>
      <name val="宋体"/>
      <family val="0"/>
    </font>
    <font>
      <b/>
      <sz val="10"/>
      <color indexed="8"/>
      <name val="宋体"/>
      <family val="0"/>
    </font>
    <font>
      <sz val="11"/>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30"/>
      <name val="宋体"/>
      <family val="0"/>
    </font>
    <font>
      <sz val="11"/>
      <color indexed="5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5"/>
      <name val="宋体"/>
      <family val="0"/>
    </font>
    <font>
      <b/>
      <sz val="20"/>
      <color indexed="8"/>
      <name val="宋体"/>
      <family val="0"/>
    </font>
    <font>
      <sz val="14"/>
      <color indexed="8"/>
      <name val="宋体"/>
      <family val="0"/>
    </font>
    <font>
      <sz val="11"/>
      <color indexed="8"/>
      <name val="Calibri"/>
      <family val="2"/>
    </font>
    <font>
      <b/>
      <sz val="11"/>
      <color indexed="8"/>
      <name val="Calibri"/>
      <family val="2"/>
    </font>
    <font>
      <sz val="16"/>
      <color indexed="8"/>
      <name val="楷体_GB2312"/>
      <family val="0"/>
    </font>
    <font>
      <sz val="16"/>
      <name val="楷体_GB2312"/>
      <family val="0"/>
    </font>
    <font>
      <b/>
      <sz val="11"/>
      <name val="宋体"/>
      <family val="0"/>
    </font>
    <font>
      <b/>
      <sz val="2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theme="2" tint="-0.09996999800205231"/>
      <name val="宋体"/>
      <family val="0"/>
    </font>
    <font>
      <b/>
      <sz val="20"/>
      <color indexed="8"/>
      <name val="Calibri"/>
      <family val="0"/>
    </font>
    <font>
      <sz val="14"/>
      <color indexed="8"/>
      <name val="Calibri"/>
      <family val="0"/>
    </font>
    <font>
      <sz val="11"/>
      <color rgb="FF000000"/>
      <name val="Calibri"/>
      <family val="0"/>
    </font>
    <font>
      <sz val="10"/>
      <name val="Calibri"/>
      <family val="0"/>
    </font>
    <font>
      <sz val="16"/>
      <color rgb="FF000000"/>
      <name val="楷体_GB2312"/>
      <family val="0"/>
    </font>
    <font>
      <sz val="12"/>
      <color theme="2" tint="-0.24997000396251678"/>
      <name val="宋体"/>
      <family val="0"/>
    </font>
    <font>
      <b/>
      <sz val="11"/>
      <color rgb="FFFF0000"/>
      <name val="宋体"/>
      <family val="0"/>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6"/>
      </left>
      <right style="thin">
        <color indexed="16"/>
      </right>
      <top style="thin">
        <color indexed="16"/>
      </top>
      <bottom style="thin">
        <color indexed="16"/>
      </bottom>
    </border>
    <border>
      <left style="thin"/>
      <right style="thin"/>
      <top style="thin"/>
      <bottom style="thin"/>
    </border>
    <border>
      <left style="thin">
        <color indexed="16"/>
      </left>
      <right style="thin">
        <color indexed="16"/>
      </right>
      <top>
        <color indexed="63"/>
      </top>
      <bottom style="thin">
        <color indexed="16"/>
      </bottom>
    </border>
    <border>
      <left>
        <color indexed="8"/>
      </left>
      <right>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color indexed="63"/>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20" borderId="0" applyNumberFormat="0" applyBorder="0" applyAlignment="0" applyProtection="0"/>
    <xf numFmtId="0" fontId="1" fillId="0" borderId="0">
      <alignment/>
      <protection/>
    </xf>
    <xf numFmtId="0" fontId="57" fillId="0" borderId="0" applyNumberFormat="0" applyFill="0" applyBorder="0" applyAlignment="0" applyProtection="0"/>
    <xf numFmtId="0" fontId="58" fillId="21" borderId="0" applyNumberFormat="0" applyBorder="0" applyAlignment="0" applyProtection="0"/>
    <xf numFmtId="0" fontId="59"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60" fillId="22" borderId="5" applyNumberFormat="0" applyAlignment="0" applyProtection="0"/>
    <xf numFmtId="0" fontId="61" fillId="23"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65" fillId="24" borderId="0" applyNumberFormat="0" applyBorder="0" applyAlignment="0" applyProtection="0"/>
    <xf numFmtId="0" fontId="66" fillId="22" borderId="8" applyNumberFormat="0" applyAlignment="0" applyProtection="0"/>
    <xf numFmtId="0" fontId="67" fillId="25" borderId="5" applyNumberFormat="0" applyAlignment="0" applyProtection="0"/>
    <xf numFmtId="0" fontId="68" fillId="0" borderId="0" applyNumberFormat="0" applyFill="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0" fillId="32" borderId="9" applyNumberFormat="0" applyFont="0" applyAlignment="0" applyProtection="0"/>
  </cellStyleXfs>
  <cellXfs count="226">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right" vertical="center"/>
    </xf>
    <xf numFmtId="49" fontId="2" fillId="33" borderId="0" xfId="0" applyNumberFormat="1" applyFont="1" applyFill="1" applyBorder="1" applyAlignment="1">
      <alignment horizontal="center" vertical="center"/>
    </xf>
    <xf numFmtId="49" fontId="4" fillId="33" borderId="0" xfId="0" applyNumberFormat="1" applyFont="1" applyFill="1" applyBorder="1" applyAlignment="1">
      <alignment horizontal="right" vertical="center"/>
    </xf>
    <xf numFmtId="0" fontId="5"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8" fillId="33" borderId="0" xfId="0" applyFont="1" applyFill="1" applyBorder="1" applyAlignment="1">
      <alignment horizontal="left" vertical="center"/>
    </xf>
    <xf numFmtId="49" fontId="10" fillId="33" borderId="0" xfId="0" applyNumberFormat="1" applyFont="1" applyFill="1" applyBorder="1" applyAlignment="1">
      <alignment horizontal="left" vertical="center"/>
    </xf>
    <xf numFmtId="49" fontId="11" fillId="33" borderId="0" xfId="0" applyNumberFormat="1" applyFont="1" applyFill="1" applyBorder="1" applyAlignment="1">
      <alignment horizontal="center" vertical="center"/>
    </xf>
    <xf numFmtId="0" fontId="11" fillId="33" borderId="0" xfId="0" applyFont="1" applyFill="1" applyBorder="1" applyAlignment="1">
      <alignment horizontal="right" vertical="center"/>
    </xf>
    <xf numFmtId="49" fontId="6" fillId="33" borderId="0" xfId="0" applyNumberFormat="1" applyFont="1" applyFill="1" applyBorder="1" applyAlignment="1">
      <alignment horizontal="left" vertical="center"/>
    </xf>
    <xf numFmtId="0" fontId="11" fillId="33" borderId="10" xfId="0" applyFont="1" applyFill="1" applyBorder="1" applyAlignment="1">
      <alignment horizontal="right" vertical="center"/>
    </xf>
    <xf numFmtId="0" fontId="11" fillId="33" borderId="0" xfId="0" applyFont="1" applyFill="1" applyBorder="1" applyAlignment="1">
      <alignment horizontal="center" vertical="center"/>
    </xf>
    <xf numFmtId="0" fontId="11" fillId="33" borderId="0" xfId="0" applyFont="1" applyFill="1" applyBorder="1" applyAlignment="1">
      <alignment horizontal="left" vertical="center"/>
    </xf>
    <xf numFmtId="0" fontId="11" fillId="33" borderId="10" xfId="0" applyFont="1" applyFill="1" applyBorder="1" applyAlignment="1">
      <alignment horizontal="left" vertical="center"/>
    </xf>
    <xf numFmtId="0" fontId="11" fillId="33" borderId="10" xfId="0" applyFont="1" applyFill="1" applyBorder="1" applyAlignment="1">
      <alignment horizontal="left" vertical="center" wrapText="1" shrinkToFit="1"/>
    </xf>
    <xf numFmtId="49" fontId="11" fillId="33" borderId="0" xfId="0" applyNumberFormat="1" applyFont="1" applyFill="1" applyBorder="1" applyAlignment="1">
      <alignment horizontal="left" vertical="center"/>
    </xf>
    <xf numFmtId="1" fontId="11" fillId="33" borderId="10" xfId="0" applyNumberFormat="1" applyFont="1" applyFill="1" applyBorder="1" applyAlignment="1">
      <alignment horizontal="center" vertical="center"/>
    </xf>
    <xf numFmtId="49" fontId="13" fillId="33" borderId="11" xfId="0" applyNumberFormat="1" applyFont="1" applyFill="1" applyBorder="1" applyAlignment="1">
      <alignment horizontal="center" vertical="center"/>
    </xf>
    <xf numFmtId="4" fontId="11" fillId="33" borderId="11" xfId="0" applyNumberFormat="1" applyFont="1" applyFill="1" applyBorder="1" applyAlignment="1">
      <alignment horizontal="right" vertical="center"/>
    </xf>
    <xf numFmtId="186" fontId="11" fillId="33" borderId="0" xfId="0" applyNumberFormat="1" applyFont="1" applyFill="1" applyBorder="1" applyAlignment="1">
      <alignment horizontal="center" vertical="center"/>
    </xf>
    <xf numFmtId="186" fontId="0" fillId="0" borderId="0" xfId="0" applyNumberFormat="1" applyAlignment="1">
      <alignment/>
    </xf>
    <xf numFmtId="49" fontId="14" fillId="33" borderId="0" xfId="0" applyNumberFormat="1" applyFont="1" applyFill="1" applyBorder="1" applyAlignment="1">
      <alignment horizontal="right" vertical="center"/>
    </xf>
    <xf numFmtId="0" fontId="13" fillId="33" borderId="0" xfId="0" applyFont="1" applyFill="1" applyBorder="1" applyAlignment="1">
      <alignment horizontal="center" vertical="center"/>
    </xf>
    <xf numFmtId="49" fontId="13" fillId="33" borderId="11" xfId="0" applyNumberFormat="1" applyFont="1" applyFill="1" applyBorder="1" applyAlignment="1">
      <alignment horizontal="center" vertical="center" wrapText="1" shrinkToFit="1"/>
    </xf>
    <xf numFmtId="0" fontId="0" fillId="9" borderId="11" xfId="0" applyNumberFormat="1" applyFill="1" applyBorder="1" applyAlignment="1">
      <alignment horizontal="left" vertical="center"/>
    </xf>
    <xf numFmtId="0" fontId="0" fillId="9" borderId="11" xfId="0" applyFill="1" applyBorder="1" applyAlignment="1">
      <alignment horizontal="left" vertical="center"/>
    </xf>
    <xf numFmtId="49" fontId="2" fillId="9" borderId="11" xfId="0" applyNumberFormat="1" applyFont="1" applyFill="1" applyBorder="1" applyAlignment="1">
      <alignment horizontal="left" vertical="center"/>
    </xf>
    <xf numFmtId="0" fontId="19" fillId="3" borderId="11" xfId="0" applyFont="1" applyFill="1" applyBorder="1" applyAlignment="1" applyProtection="1">
      <alignment horizontal="left" vertical="center"/>
      <protection/>
    </xf>
    <xf numFmtId="0" fontId="19" fillId="3" borderId="11" xfId="0" applyFont="1" applyFill="1" applyBorder="1" applyAlignment="1" applyProtection="1">
      <alignment horizontal="left" vertical="center" wrapText="1"/>
      <protection/>
    </xf>
    <xf numFmtId="0" fontId="0" fillId="0" borderId="0" xfId="0" applyAlignment="1">
      <alignment horizontal="center"/>
    </xf>
    <xf numFmtId="0" fontId="11" fillId="33" borderId="12" xfId="0" applyFont="1" applyFill="1" applyBorder="1" applyAlignment="1">
      <alignment horizontal="left" vertical="center"/>
    </xf>
    <xf numFmtId="0" fontId="11" fillId="33" borderId="12" xfId="0" applyFont="1" applyFill="1" applyBorder="1" applyAlignment="1">
      <alignment horizontal="left" vertical="center" wrapText="1" shrinkToFit="1"/>
    </xf>
    <xf numFmtId="4" fontId="11" fillId="33" borderId="12" xfId="0" applyNumberFormat="1" applyFont="1" applyFill="1" applyBorder="1" applyAlignment="1">
      <alignment horizontal="right" vertical="center"/>
    </xf>
    <xf numFmtId="0" fontId="19" fillId="3" borderId="11" xfId="0" applyFont="1" applyFill="1" applyBorder="1" applyAlignment="1" applyProtection="1">
      <alignment horizontal="left" vertical="center"/>
      <protection/>
    </xf>
    <xf numFmtId="0" fontId="0" fillId="0" borderId="0" xfId="0" applyAlignment="1">
      <alignment wrapText="1"/>
    </xf>
    <xf numFmtId="4" fontId="11" fillId="34" borderId="10" xfId="0" applyNumberFormat="1" applyFont="1" applyFill="1" applyBorder="1" applyAlignment="1">
      <alignment horizontal="right" vertical="center"/>
    </xf>
    <xf numFmtId="0" fontId="0" fillId="0" borderId="0" xfId="0" applyBorder="1" applyAlignment="1">
      <alignment/>
    </xf>
    <xf numFmtId="49" fontId="14" fillId="33" borderId="0" xfId="0" applyNumberFormat="1" applyFont="1" applyFill="1" applyBorder="1" applyAlignment="1">
      <alignment horizontal="left" vertical="center"/>
    </xf>
    <xf numFmtId="0" fontId="14" fillId="33" borderId="0" xfId="0" applyFont="1" applyFill="1" applyBorder="1" applyAlignment="1">
      <alignment horizontal="left" vertical="center"/>
    </xf>
    <xf numFmtId="49" fontId="13" fillId="33" borderId="11" xfId="0" applyNumberFormat="1" applyFont="1" applyFill="1" applyBorder="1" applyAlignment="1">
      <alignment horizontal="center" vertical="center" wrapText="1"/>
    </xf>
    <xf numFmtId="0" fontId="11" fillId="33" borderId="11" xfId="0" applyFont="1" applyFill="1" applyBorder="1" applyAlignment="1">
      <alignment horizontal="right" vertical="center"/>
    </xf>
    <xf numFmtId="0" fontId="69" fillId="0" borderId="0" xfId="0" applyFont="1" applyAlignment="1">
      <alignment/>
    </xf>
    <xf numFmtId="4" fontId="11" fillId="33" borderId="11" xfId="0" applyNumberFormat="1" applyFont="1" applyFill="1" applyBorder="1" applyAlignment="1">
      <alignment horizontal="right" vertical="center" wrapText="1"/>
    </xf>
    <xf numFmtId="0" fontId="11" fillId="33" borderId="11" xfId="0" applyFont="1" applyFill="1" applyBorder="1" applyAlignment="1">
      <alignment horizontal="right" vertical="center" wrapText="1"/>
    </xf>
    <xf numFmtId="0" fontId="0" fillId="0" borderId="11" xfId="0" applyBorder="1" applyAlignment="1">
      <alignment horizontal="right" vertical="center" wrapText="1"/>
    </xf>
    <xf numFmtId="0" fontId="20" fillId="0" borderId="11" xfId="0" applyFont="1" applyBorder="1" applyAlignment="1">
      <alignment horizontal="center" vertical="center" wrapText="1"/>
    </xf>
    <xf numFmtId="4" fontId="20" fillId="34" borderId="11" xfId="0" applyNumberFormat="1" applyFont="1" applyFill="1" applyBorder="1" applyAlignment="1">
      <alignment horizontal="right" vertical="center" wrapText="1"/>
    </xf>
    <xf numFmtId="0" fontId="13" fillId="33" borderId="11" xfId="0" applyFont="1" applyFill="1" applyBorder="1" applyAlignment="1">
      <alignment horizontal="right" vertical="center" wrapText="1"/>
    </xf>
    <xf numFmtId="4" fontId="13" fillId="33" borderId="11" xfId="0" applyNumberFormat="1" applyFont="1" applyFill="1" applyBorder="1" applyAlignment="1">
      <alignment horizontal="right" vertical="center" wrapText="1"/>
    </xf>
    <xf numFmtId="0" fontId="20" fillId="0" borderId="11" xfId="0" applyFont="1" applyBorder="1" applyAlignment="1">
      <alignment horizontal="right" vertical="center" wrapText="1"/>
    </xf>
    <xf numFmtId="187" fontId="13" fillId="9" borderId="11" xfId="0" applyNumberFormat="1" applyFont="1" applyFill="1" applyBorder="1" applyAlignment="1">
      <alignment horizontal="right" vertical="center"/>
    </xf>
    <xf numFmtId="187" fontId="11" fillId="33" borderId="11" xfId="0" applyNumberFormat="1" applyFont="1" applyFill="1" applyBorder="1" applyAlignment="1">
      <alignment horizontal="right" vertical="center"/>
    </xf>
    <xf numFmtId="187" fontId="0" fillId="3" borderId="11" xfId="0" applyNumberFormat="1" applyFill="1" applyBorder="1" applyAlignment="1">
      <alignment horizontal="right" vertical="center"/>
    </xf>
    <xf numFmtId="49" fontId="13" fillId="9" borderId="11" xfId="0" applyNumberFormat="1" applyFont="1" applyFill="1" applyBorder="1" applyAlignment="1">
      <alignment horizontal="left" vertical="center"/>
    </xf>
    <xf numFmtId="0" fontId="19" fillId="3" borderId="11" xfId="0" applyFont="1" applyFill="1" applyBorder="1" applyAlignment="1" applyProtection="1">
      <alignment horizontal="left" vertical="center" wrapText="1" indent="1"/>
      <protection/>
    </xf>
    <xf numFmtId="186" fontId="11" fillId="33" borderId="0" xfId="0" applyNumberFormat="1" applyFont="1" applyFill="1" applyBorder="1" applyAlignment="1">
      <alignment horizontal="left" vertical="center"/>
    </xf>
    <xf numFmtId="185" fontId="11" fillId="33" borderId="12" xfId="0" applyNumberFormat="1" applyFont="1" applyFill="1" applyBorder="1" applyAlignment="1">
      <alignment horizontal="right" vertical="center"/>
    </xf>
    <xf numFmtId="49" fontId="11" fillId="33" borderId="11" xfId="0" applyNumberFormat="1" applyFont="1" applyFill="1" applyBorder="1" applyAlignment="1">
      <alignment horizontal="left" vertical="center"/>
    </xf>
    <xf numFmtId="4" fontId="11" fillId="34" borderId="11" xfId="0" applyNumberFormat="1" applyFont="1" applyFill="1" applyBorder="1" applyAlignment="1">
      <alignment horizontal="right" vertical="center"/>
    </xf>
    <xf numFmtId="0" fontId="15" fillId="33" borderId="11" xfId="0" applyFont="1" applyFill="1" applyBorder="1" applyAlignment="1">
      <alignment horizontal="left" vertical="center"/>
    </xf>
    <xf numFmtId="0" fontId="11" fillId="33" borderId="11" xfId="0" applyNumberFormat="1" applyFont="1" applyFill="1" applyBorder="1" applyAlignment="1">
      <alignment horizontal="right" vertical="center"/>
    </xf>
    <xf numFmtId="0" fontId="13" fillId="33" borderId="11" xfId="0" applyFont="1" applyFill="1" applyBorder="1" applyAlignment="1">
      <alignment horizontal="center" vertical="center"/>
    </xf>
    <xf numFmtId="185" fontId="11" fillId="33" borderId="11" xfId="0" applyNumberFormat="1" applyFont="1" applyFill="1" applyBorder="1" applyAlignment="1">
      <alignment horizontal="right" vertical="center"/>
    </xf>
    <xf numFmtId="0" fontId="22" fillId="3" borderId="11" xfId="0" applyNumberFormat="1" applyFont="1" applyFill="1" applyBorder="1" applyAlignment="1">
      <alignment horizontal="left" vertical="center" indent="2"/>
    </xf>
    <xf numFmtId="49" fontId="2" fillId="9" borderId="11" xfId="0" applyNumberFormat="1" applyFont="1" applyFill="1" applyBorder="1" applyAlignment="1">
      <alignment horizontal="left" vertical="center"/>
    </xf>
    <xf numFmtId="0" fontId="20" fillId="9" borderId="11" xfId="0" applyNumberFormat="1" applyFont="1" applyFill="1" applyBorder="1" applyAlignment="1">
      <alignment horizontal="left" vertical="center"/>
    </xf>
    <xf numFmtId="0" fontId="19" fillId="3" borderId="11" xfId="0" applyFont="1" applyFill="1" applyBorder="1" applyAlignment="1" applyProtection="1">
      <alignment horizontal="left" vertical="center" wrapText="1"/>
      <protection/>
    </xf>
    <xf numFmtId="0" fontId="20" fillId="9" borderId="11" xfId="0" applyFont="1" applyFill="1" applyBorder="1" applyAlignment="1">
      <alignment horizontal="left" vertical="center"/>
    </xf>
    <xf numFmtId="0" fontId="19" fillId="3" borderId="11" xfId="0" applyFont="1" applyFill="1" applyBorder="1" applyAlignment="1" applyProtection="1">
      <alignment horizontal="left" vertical="center"/>
      <protection/>
    </xf>
    <xf numFmtId="0" fontId="11" fillId="34" borderId="10" xfId="0" applyFont="1" applyFill="1" applyBorder="1" applyAlignment="1">
      <alignment horizontal="left" vertical="center"/>
    </xf>
    <xf numFmtId="0" fontId="0" fillId="34" borderId="0" xfId="0" applyFill="1" applyAlignment="1">
      <alignment/>
    </xf>
    <xf numFmtId="0" fontId="17" fillId="34" borderId="10" xfId="0" applyFont="1" applyFill="1" applyBorder="1" applyAlignment="1">
      <alignment horizontal="left" vertical="center"/>
    </xf>
    <xf numFmtId="0" fontId="11" fillId="34" borderId="12" xfId="0" applyFont="1" applyFill="1" applyBorder="1" applyAlignment="1">
      <alignment horizontal="left" vertical="center"/>
    </xf>
    <xf numFmtId="4" fontId="11" fillId="34" borderId="12" xfId="0" applyNumberFormat="1" applyFont="1" applyFill="1" applyBorder="1" applyAlignment="1">
      <alignment horizontal="right" vertical="center"/>
    </xf>
    <xf numFmtId="0" fontId="11" fillId="33" borderId="11" xfId="0" applyFont="1" applyFill="1" applyBorder="1" applyAlignment="1">
      <alignment horizontal="left" vertical="center"/>
    </xf>
    <xf numFmtId="0" fontId="19" fillId="0" borderId="11" xfId="0" applyFont="1" applyBorder="1" applyAlignment="1" applyProtection="1">
      <alignment horizontal="left" vertical="center" wrapText="1"/>
      <protection/>
    </xf>
    <xf numFmtId="49" fontId="19" fillId="33" borderId="11" xfId="0" applyNumberFormat="1" applyFont="1" applyFill="1" applyBorder="1" applyAlignment="1">
      <alignment horizontal="center" vertical="center"/>
    </xf>
    <xf numFmtId="4" fontId="19" fillId="33" borderId="11" xfId="0" applyNumberFormat="1" applyFont="1" applyFill="1" applyBorder="1" applyAlignment="1">
      <alignment horizontal="right" vertical="center"/>
    </xf>
    <xf numFmtId="49" fontId="14" fillId="33" borderId="0" xfId="0" applyNumberFormat="1" applyFont="1" applyFill="1" applyBorder="1" applyAlignment="1">
      <alignment horizontal="right" vertical="center"/>
    </xf>
    <xf numFmtId="49" fontId="13" fillId="33" borderId="11" xfId="0" applyNumberFormat="1" applyFont="1" applyFill="1" applyBorder="1" applyAlignment="1">
      <alignment horizontal="center" vertical="center" wrapText="1"/>
    </xf>
    <xf numFmtId="4" fontId="13" fillId="33" borderId="11" xfId="0" applyNumberFormat="1" applyFont="1" applyFill="1" applyBorder="1" applyAlignment="1">
      <alignment horizontal="right" vertical="center"/>
    </xf>
    <xf numFmtId="0" fontId="22" fillId="0" borderId="11" xfId="0" applyFont="1" applyBorder="1" applyAlignment="1">
      <alignment/>
    </xf>
    <xf numFmtId="4" fontId="19" fillId="34" borderId="11" xfId="0" applyNumberFormat="1" applyFont="1" applyFill="1" applyBorder="1" applyAlignment="1">
      <alignment vertical="center"/>
    </xf>
    <xf numFmtId="49" fontId="13" fillId="33" borderId="11" xfId="0" applyNumberFormat="1" applyFont="1" applyFill="1" applyBorder="1" applyAlignment="1">
      <alignment horizontal="center" vertical="center"/>
    </xf>
    <xf numFmtId="4" fontId="24" fillId="0" borderId="11" xfId="0" applyNumberFormat="1" applyFont="1" applyBorder="1" applyAlignment="1">
      <alignment/>
    </xf>
    <xf numFmtId="4" fontId="11" fillId="33" borderId="11" xfId="0" applyNumberFormat="1" applyFont="1" applyFill="1" applyBorder="1" applyAlignment="1">
      <alignment horizontal="right" vertical="center"/>
    </xf>
    <xf numFmtId="184" fontId="0" fillId="0" borderId="0" xfId="0" applyNumberFormat="1" applyAlignment="1">
      <alignment/>
    </xf>
    <xf numFmtId="187" fontId="13" fillId="9" borderId="11" xfId="0" applyNumberFormat="1" applyFont="1" applyFill="1" applyBorder="1" applyAlignment="1">
      <alignment horizontal="right" vertical="center"/>
    </xf>
    <xf numFmtId="187" fontId="13" fillId="3" borderId="11" xfId="0" applyNumberFormat="1" applyFont="1" applyFill="1" applyBorder="1" applyAlignment="1">
      <alignment horizontal="right" vertical="center"/>
    </xf>
    <xf numFmtId="187" fontId="11" fillId="3" borderId="11" xfId="0" applyNumberFormat="1" applyFont="1" applyFill="1" applyBorder="1" applyAlignment="1">
      <alignment horizontal="right" vertical="center"/>
    </xf>
    <xf numFmtId="187" fontId="13" fillId="33" borderId="11" xfId="0" applyNumberFormat="1" applyFont="1" applyFill="1" applyBorder="1" applyAlignment="1">
      <alignment horizontal="right" vertical="center"/>
    </xf>
    <xf numFmtId="187" fontId="13" fillId="34" borderId="11" xfId="0" applyNumberFormat="1" applyFont="1" applyFill="1" applyBorder="1" applyAlignment="1">
      <alignment horizontal="right" vertical="center"/>
    </xf>
    <xf numFmtId="187" fontId="13" fillId="9" borderId="11" xfId="0" applyNumberFormat="1" applyFont="1" applyFill="1" applyBorder="1" applyAlignment="1">
      <alignment vertical="center"/>
    </xf>
    <xf numFmtId="187" fontId="13" fillId="3" borderId="11" xfId="0" applyNumberFormat="1" applyFont="1" applyFill="1" applyBorder="1" applyAlignment="1">
      <alignment vertical="center"/>
    </xf>
    <xf numFmtId="187" fontId="11" fillId="3" borderId="11" xfId="0" applyNumberFormat="1" applyFont="1" applyFill="1" applyBorder="1" applyAlignment="1">
      <alignment vertical="center"/>
    </xf>
    <xf numFmtId="187" fontId="0" fillId="3" borderId="11" xfId="0" applyNumberFormat="1" applyFont="1" applyFill="1" applyBorder="1" applyAlignment="1">
      <alignment/>
    </xf>
    <xf numFmtId="187" fontId="13" fillId="9" borderId="11" xfId="0" applyNumberFormat="1" applyFont="1" applyFill="1" applyBorder="1" applyAlignment="1">
      <alignment vertical="center"/>
    </xf>
    <xf numFmtId="187" fontId="13" fillId="9" borderId="11" xfId="0" applyNumberFormat="1" applyFont="1" applyFill="1" applyBorder="1" applyAlignment="1">
      <alignment vertical="center"/>
    </xf>
    <xf numFmtId="187" fontId="11" fillId="35" borderId="11" xfId="0" applyNumberFormat="1" applyFont="1" applyFill="1" applyBorder="1" applyAlignment="1">
      <alignment horizontal="right" vertical="center"/>
    </xf>
    <xf numFmtId="187" fontId="13" fillId="35" borderId="11" xfId="0" applyNumberFormat="1" applyFont="1" applyFill="1" applyBorder="1" applyAlignment="1">
      <alignment horizontal="right" vertical="center"/>
    </xf>
    <xf numFmtId="0" fontId="20" fillId="0" borderId="11" xfId="0" applyFont="1" applyBorder="1" applyAlignment="1">
      <alignment horizontal="center" vertical="center" wrapText="1"/>
    </xf>
    <xf numFmtId="184" fontId="0" fillId="0" borderId="11" xfId="0" applyNumberFormat="1" applyBorder="1" applyAlignment="1">
      <alignment horizontal="right" vertical="center" wrapText="1"/>
    </xf>
    <xf numFmtId="49" fontId="7" fillId="33" borderId="0" xfId="0" applyNumberFormat="1" applyFont="1" applyFill="1" applyBorder="1" applyAlignment="1">
      <alignment horizontal="center" vertical="center" wrapText="1" shrinkToFit="1"/>
    </xf>
    <xf numFmtId="49" fontId="9" fillId="33" borderId="0" xfId="0" applyNumberFormat="1" applyFont="1" applyFill="1" applyBorder="1" applyAlignment="1">
      <alignment horizontal="center" vertical="center"/>
    </xf>
    <xf numFmtId="0" fontId="9" fillId="33" borderId="0" xfId="0" applyFont="1" applyFill="1" applyBorder="1" applyAlignment="1">
      <alignment horizontal="center" vertical="center"/>
    </xf>
    <xf numFmtId="49" fontId="12" fillId="33" borderId="0" xfId="0" applyNumberFormat="1" applyFont="1" applyFill="1" applyBorder="1" applyAlignment="1">
      <alignment horizontal="center" vertical="center"/>
    </xf>
    <xf numFmtId="49" fontId="12" fillId="33" borderId="0" xfId="0" applyNumberFormat="1" applyFont="1" applyFill="1" applyBorder="1" applyAlignment="1">
      <alignment horizontal="center" vertical="center"/>
    </xf>
    <xf numFmtId="49" fontId="13" fillId="33" borderId="0" xfId="0" applyNumberFormat="1" applyFont="1" applyFill="1" applyBorder="1" applyAlignment="1">
      <alignment horizontal="left" vertical="center"/>
    </xf>
    <xf numFmtId="49" fontId="13" fillId="33" borderId="0" xfId="0" applyNumberFormat="1" applyFont="1" applyFill="1" applyBorder="1" applyAlignment="1">
      <alignment horizontal="left" vertical="center"/>
    </xf>
    <xf numFmtId="49" fontId="13" fillId="33" borderId="11" xfId="0" applyNumberFormat="1" applyFont="1" applyFill="1" applyBorder="1" applyAlignment="1">
      <alignment horizontal="center" vertical="center"/>
    </xf>
    <xf numFmtId="49" fontId="10" fillId="33" borderId="0" xfId="0" applyNumberFormat="1" applyFont="1" applyFill="1" applyBorder="1" applyAlignment="1">
      <alignment horizontal="left" vertical="center"/>
    </xf>
    <xf numFmtId="49" fontId="12" fillId="33" borderId="0" xfId="0" applyNumberFormat="1" applyFont="1" applyFill="1" applyBorder="1" applyAlignment="1">
      <alignment horizontal="center" vertical="center"/>
    </xf>
    <xf numFmtId="49" fontId="16" fillId="33" borderId="0" xfId="0" applyNumberFormat="1" applyFont="1" applyFill="1" applyBorder="1" applyAlignment="1">
      <alignment horizontal="center" vertical="center"/>
    </xf>
    <xf numFmtId="49" fontId="16" fillId="33" borderId="0" xfId="0" applyNumberFormat="1" applyFont="1" applyFill="1" applyBorder="1" applyAlignment="1">
      <alignment horizontal="center" vertical="center"/>
    </xf>
    <xf numFmtId="0" fontId="20" fillId="0" borderId="11" xfId="0" applyFont="1" applyBorder="1" applyAlignment="1">
      <alignment horizontal="center" vertical="center"/>
    </xf>
    <xf numFmtId="49" fontId="13" fillId="33" borderId="0" xfId="0" applyNumberFormat="1" applyFont="1" applyFill="1" applyBorder="1" applyAlignment="1">
      <alignment horizontal="center" vertical="center"/>
    </xf>
    <xf numFmtId="49" fontId="13" fillId="33" borderId="11" xfId="0" applyNumberFormat="1"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70" fillId="0" borderId="0" xfId="0" applyFont="1" applyBorder="1" applyAlignment="1" applyProtection="1">
      <alignment horizontal="center" vertical="center"/>
      <protection/>
    </xf>
    <xf numFmtId="0" fontId="71" fillId="0" borderId="13" xfId="0" applyFont="1" applyBorder="1" applyAlignment="1" applyProtection="1">
      <alignment horizontal="center" vertical="center"/>
      <protection/>
    </xf>
    <xf numFmtId="0" fontId="45" fillId="0" borderId="14" xfId="0" applyFont="1" applyBorder="1" applyAlignment="1" applyProtection="1">
      <alignment horizontal="center" vertical="center"/>
      <protection/>
    </xf>
    <xf numFmtId="0" fontId="44" fillId="0" borderId="15" xfId="0" applyFont="1" applyBorder="1" applyAlignment="1" applyProtection="1">
      <alignment horizontal="center" vertical="center"/>
      <protection/>
    </xf>
    <xf numFmtId="0" fontId="44" fillId="0" borderId="16" xfId="0" applyFont="1" applyBorder="1" applyAlignment="1" applyProtection="1">
      <alignment horizontal="center" vertical="center"/>
      <protection/>
    </xf>
    <xf numFmtId="0" fontId="44" fillId="0" borderId="14" xfId="0" applyFont="1" applyBorder="1" applyAlignment="1" applyProtection="1">
      <alignment vertical="center"/>
      <protection/>
    </xf>
    <xf numFmtId="0" fontId="45" fillId="0" borderId="17" xfId="0" applyFont="1" applyBorder="1" applyAlignment="1" applyProtection="1">
      <alignment horizontal="center" vertical="center"/>
      <protection/>
    </xf>
    <xf numFmtId="0" fontId="44" fillId="0" borderId="17" xfId="0" applyFont="1" applyBorder="1" applyAlignment="1" applyProtection="1">
      <alignment vertical="center" wrapText="1"/>
      <protection/>
    </xf>
    <xf numFmtId="0" fontId="44" fillId="0" borderId="17" xfId="0" applyFont="1" applyBorder="1" applyAlignment="1" applyProtection="1">
      <alignment vertical="center"/>
      <protection/>
    </xf>
    <xf numFmtId="0" fontId="45" fillId="0" borderId="18" xfId="0" applyFont="1" applyBorder="1" applyAlignment="1" applyProtection="1">
      <alignment horizontal="center" vertical="center"/>
      <protection/>
    </xf>
    <xf numFmtId="0" fontId="45" fillId="0" borderId="18" xfId="0" applyFont="1" applyBorder="1" applyAlignment="1" applyProtection="1">
      <alignment horizontal="center" vertical="center"/>
      <protection/>
    </xf>
    <xf numFmtId="0" fontId="45" fillId="0" borderId="15" xfId="0" applyFont="1" applyBorder="1" applyAlignment="1" applyProtection="1">
      <alignment horizontal="left"/>
      <protection/>
    </xf>
    <xf numFmtId="0" fontId="45" fillId="0" borderId="16" xfId="0" applyFont="1" applyBorder="1" applyAlignment="1" applyProtection="1">
      <alignment horizontal="left"/>
      <protection/>
    </xf>
    <xf numFmtId="2" fontId="44" fillId="0" borderId="15" xfId="0" applyNumberFormat="1" applyFont="1" applyBorder="1" applyAlignment="1" applyProtection="1">
      <alignment horizontal="right" vertical="center"/>
      <protection/>
    </xf>
    <xf numFmtId="2" fontId="44" fillId="0" borderId="16" xfId="0" applyNumberFormat="1" applyFont="1" applyBorder="1" applyAlignment="1" applyProtection="1">
      <alignment horizontal="right" vertical="center"/>
      <protection/>
    </xf>
    <xf numFmtId="0" fontId="45" fillId="0" borderId="19" xfId="0" applyFont="1" applyBorder="1" applyAlignment="1" applyProtection="1">
      <alignment horizontal="center" vertical="center"/>
      <protection/>
    </xf>
    <xf numFmtId="0" fontId="45" fillId="0" borderId="14" xfId="0" applyFont="1" applyBorder="1" applyAlignment="1" applyProtection="1">
      <alignment horizontal="center" vertical="center"/>
      <protection/>
    </xf>
    <xf numFmtId="0" fontId="45" fillId="0" borderId="18" xfId="0" applyFont="1" applyBorder="1" applyAlignment="1" applyProtection="1">
      <alignment horizontal="center" vertical="center" wrapText="1"/>
      <protection/>
    </xf>
    <xf numFmtId="0" fontId="45" fillId="0" borderId="15" xfId="0" applyFont="1" applyBorder="1" applyAlignment="1" applyProtection="1">
      <alignment horizontal="center" vertical="center"/>
      <protection/>
    </xf>
    <xf numFmtId="0" fontId="45" fillId="0" borderId="20" xfId="0" applyFont="1" applyBorder="1" applyAlignment="1" applyProtection="1">
      <alignment horizontal="center" vertical="center"/>
      <protection/>
    </xf>
    <xf numFmtId="0" fontId="45" fillId="0" borderId="16" xfId="0" applyFont="1" applyBorder="1" applyAlignment="1" applyProtection="1">
      <alignment horizontal="center" vertical="center"/>
      <protection/>
    </xf>
    <xf numFmtId="0" fontId="45" fillId="0" borderId="14" xfId="0" applyFont="1" applyBorder="1" applyAlignment="1" applyProtection="1">
      <alignment horizontal="center" vertical="center" wrapText="1"/>
      <protection/>
    </xf>
    <xf numFmtId="0" fontId="44" fillId="0" borderId="15" xfId="0" applyFont="1" applyBorder="1" applyAlignment="1" applyProtection="1">
      <alignment horizontal="center" vertical="center" wrapText="1"/>
      <protection/>
    </xf>
    <xf numFmtId="0" fontId="44" fillId="0" borderId="16" xfId="0" applyFont="1" applyBorder="1" applyAlignment="1" applyProtection="1">
      <alignment horizontal="center" vertical="center" wrapText="1"/>
      <protection/>
    </xf>
    <xf numFmtId="0" fontId="72" fillId="0" borderId="15" xfId="0" applyFont="1" applyBorder="1" applyAlignment="1" applyProtection="1">
      <alignment horizontal="center" vertical="center" wrapText="1"/>
      <protection/>
    </xf>
    <xf numFmtId="0" fontId="72" fillId="0" borderId="16" xfId="0" applyFont="1" applyBorder="1" applyAlignment="1" applyProtection="1">
      <alignment horizontal="center" vertical="center" wrapText="1"/>
      <protection/>
    </xf>
    <xf numFmtId="0" fontId="45" fillId="0" borderId="17" xfId="0" applyFont="1" applyBorder="1" applyAlignment="1" applyProtection="1">
      <alignment horizontal="center" vertical="center" wrapText="1"/>
      <protection/>
    </xf>
    <xf numFmtId="0" fontId="44" fillId="0" borderId="18" xfId="0" applyFont="1" applyBorder="1" applyAlignment="1" applyProtection="1">
      <alignment horizontal="center" vertical="center" wrapText="1"/>
      <protection/>
    </xf>
    <xf numFmtId="0" fontId="44" fillId="0" borderId="17" xfId="0" applyFont="1" applyBorder="1" applyAlignment="1" applyProtection="1">
      <alignment horizontal="center" vertical="center" wrapText="1"/>
      <protection/>
    </xf>
    <xf numFmtId="0" fontId="44" fillId="0" borderId="19" xfId="0" applyFont="1" applyBorder="1" applyAlignment="1" applyProtection="1">
      <alignment horizontal="center" vertical="center" wrapText="1"/>
      <protection/>
    </xf>
    <xf numFmtId="0" fontId="44" fillId="0" borderId="14" xfId="0" applyFont="1" applyBorder="1" applyAlignment="1" applyProtection="1">
      <alignment horizontal="center" vertical="center" wrapText="1"/>
      <protection/>
    </xf>
    <xf numFmtId="0" fontId="72" fillId="0" borderId="17" xfId="0" applyFont="1" applyBorder="1" applyAlignment="1" applyProtection="1">
      <alignment horizontal="center" vertical="center" wrapText="1"/>
      <protection/>
    </xf>
    <xf numFmtId="0" fontId="44" fillId="0" borderId="0" xfId="0" applyFont="1" applyBorder="1" applyAlignment="1" applyProtection="1">
      <alignment/>
      <protection/>
    </xf>
    <xf numFmtId="0" fontId="44" fillId="0" borderId="0" xfId="0" applyFont="1" applyBorder="1" applyAlignment="1" applyProtection="1">
      <alignment horizontal="center"/>
      <protection/>
    </xf>
    <xf numFmtId="0" fontId="44" fillId="0" borderId="0" xfId="0" applyFont="1" applyBorder="1" applyAlignment="1" applyProtection="1">
      <alignment/>
      <protection/>
    </xf>
    <xf numFmtId="0" fontId="73" fillId="0" borderId="0" xfId="0" applyFont="1" applyAlignment="1">
      <alignment/>
    </xf>
    <xf numFmtId="0" fontId="43" fillId="0" borderId="13" xfId="0" applyFont="1" applyBorder="1" applyAlignment="1" applyProtection="1">
      <alignment horizontal="center" vertical="center"/>
      <protection/>
    </xf>
    <xf numFmtId="0" fontId="13" fillId="0" borderId="14" xfId="0" applyFont="1" applyBorder="1" applyAlignment="1" applyProtection="1">
      <alignment horizontal="center" vertical="center"/>
      <protection/>
    </xf>
    <xf numFmtId="0" fontId="11" fillId="0" borderId="14" xfId="0" applyFont="1" applyBorder="1" applyAlignment="1" applyProtection="1">
      <alignment vertical="center"/>
      <protection/>
    </xf>
    <xf numFmtId="0" fontId="13" fillId="0" borderId="17" xfId="0" applyFont="1" applyBorder="1" applyAlignment="1" applyProtection="1">
      <alignment horizontal="center" vertical="center"/>
      <protection/>
    </xf>
    <xf numFmtId="0" fontId="11" fillId="0" borderId="17" xfId="0" applyFont="1" applyBorder="1" applyAlignment="1" applyProtection="1">
      <alignment vertical="center" wrapText="1"/>
      <protection/>
    </xf>
    <xf numFmtId="0" fontId="11" fillId="0" borderId="17" xfId="0" applyFont="1" applyBorder="1" applyAlignment="1" applyProtection="1">
      <alignment vertical="center"/>
      <protection/>
    </xf>
    <xf numFmtId="0" fontId="13" fillId="0" borderId="18" xfId="0" applyFont="1" applyBorder="1" applyAlignment="1" applyProtection="1">
      <alignment horizontal="center" vertical="center"/>
      <protection/>
    </xf>
    <xf numFmtId="0" fontId="13" fillId="0" borderId="18" xfId="0" applyFont="1" applyBorder="1" applyAlignment="1" applyProtection="1">
      <alignment horizontal="center" vertical="center"/>
      <protection/>
    </xf>
    <xf numFmtId="0" fontId="13" fillId="0" borderId="16" xfId="0" applyFont="1" applyBorder="1" applyAlignment="1" applyProtection="1">
      <alignment horizontal="left"/>
      <protection/>
    </xf>
    <xf numFmtId="0" fontId="13" fillId="0" borderId="19" xfId="0" applyFont="1" applyBorder="1" applyAlignment="1" applyProtection="1">
      <alignment horizontal="center" vertical="center"/>
      <protection/>
    </xf>
    <xf numFmtId="0" fontId="13" fillId="0" borderId="14" xfId="0" applyFont="1" applyBorder="1" applyAlignment="1" applyProtection="1">
      <alignment horizontal="center" vertical="center"/>
      <protection/>
    </xf>
    <xf numFmtId="0" fontId="13" fillId="0" borderId="17" xfId="0" applyFont="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11" fillId="0" borderId="15"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13" fillId="0" borderId="15" xfId="0" applyFont="1" applyBorder="1" applyAlignment="1" applyProtection="1">
      <alignment horizontal="left"/>
      <protection/>
    </xf>
    <xf numFmtId="2" fontId="11" fillId="0" borderId="15" xfId="0" applyNumberFormat="1" applyFont="1" applyBorder="1" applyAlignment="1" applyProtection="1">
      <alignment horizontal="right" vertical="center"/>
      <protection/>
    </xf>
    <xf numFmtId="2" fontId="11" fillId="0" borderId="16" xfId="0" applyNumberFormat="1" applyFont="1" applyBorder="1" applyAlignment="1" applyProtection="1">
      <alignment horizontal="right" vertical="center"/>
      <protection/>
    </xf>
    <xf numFmtId="0" fontId="13" fillId="0" borderId="18" xfId="0" applyFont="1" applyBorder="1" applyAlignment="1" applyProtection="1">
      <alignment horizontal="center" vertical="center" wrapText="1"/>
      <protection/>
    </xf>
    <xf numFmtId="0" fontId="13" fillId="0" borderId="15"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0" fontId="13" fillId="0" borderId="16" xfId="0" applyFont="1" applyBorder="1" applyAlignment="1" applyProtection="1">
      <alignment horizontal="center" vertical="center"/>
      <protection/>
    </xf>
    <xf numFmtId="0" fontId="13" fillId="0" borderId="14" xfId="0" applyFont="1" applyBorder="1" applyAlignment="1" applyProtection="1">
      <alignment horizontal="center" vertical="center" wrapText="1"/>
      <protection/>
    </xf>
    <xf numFmtId="0" fontId="11" fillId="0" borderId="15" xfId="0" applyFont="1" applyBorder="1" applyAlignment="1" applyProtection="1">
      <alignment horizontal="left" vertical="center" wrapText="1"/>
      <protection/>
    </xf>
    <xf numFmtId="0" fontId="11" fillId="0" borderId="16" xfId="0" applyFont="1" applyBorder="1" applyAlignment="1" applyProtection="1">
      <alignment horizontal="left" vertical="center" wrapText="1"/>
      <protection/>
    </xf>
    <xf numFmtId="0" fontId="11" fillId="0" borderId="18"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11" fillId="0" borderId="14" xfId="0" applyFont="1" applyBorder="1" applyAlignment="1" applyProtection="1">
      <alignment horizontal="center" vertical="center" wrapText="1"/>
      <protection/>
    </xf>
    <xf numFmtId="0" fontId="44" fillId="0" borderId="17" xfId="40" applyFont="1" applyBorder="1" applyAlignment="1" applyProtection="1">
      <alignment vertical="center" wrapText="1"/>
      <protection/>
    </xf>
    <xf numFmtId="0" fontId="45" fillId="0" borderId="17" xfId="40" applyFont="1" applyBorder="1" applyAlignment="1" applyProtection="1">
      <alignment horizontal="center" vertical="center" wrapText="1"/>
      <protection/>
    </xf>
    <xf numFmtId="0" fontId="44" fillId="0" borderId="17" xfId="40" applyFont="1" applyBorder="1" applyAlignment="1" applyProtection="1">
      <alignment horizontal="center" vertical="center" wrapText="1"/>
      <protection/>
    </xf>
    <xf numFmtId="0" fontId="44" fillId="0" borderId="17" xfId="40" applyFont="1" applyBorder="1" applyAlignment="1" applyProtection="1">
      <alignment horizontal="center" vertical="center" wrapText="1"/>
      <protection/>
    </xf>
    <xf numFmtId="0" fontId="45" fillId="0" borderId="14" xfId="40" applyFont="1" applyBorder="1" applyAlignment="1" applyProtection="1">
      <alignment horizontal="center" vertical="center" wrapText="1"/>
      <protection/>
    </xf>
    <xf numFmtId="0" fontId="44" fillId="0" borderId="14" xfId="40" applyFont="1" applyBorder="1" applyAlignment="1" applyProtection="1">
      <alignment vertical="center" wrapText="1"/>
      <protection/>
    </xf>
    <xf numFmtId="0" fontId="45" fillId="0" borderId="18" xfId="40" applyFont="1" applyBorder="1" applyAlignment="1" applyProtection="1">
      <alignment horizontal="center" vertical="center" wrapText="1"/>
      <protection/>
    </xf>
    <xf numFmtId="0" fontId="45" fillId="0" borderId="18" xfId="40" applyFont="1" applyBorder="1" applyAlignment="1" applyProtection="1">
      <alignment horizontal="center" vertical="center" wrapText="1"/>
      <protection/>
    </xf>
    <xf numFmtId="0" fontId="45" fillId="0" borderId="19" xfId="40" applyFont="1" applyBorder="1" applyAlignment="1" applyProtection="1">
      <alignment horizontal="center" vertical="center" wrapText="1"/>
      <protection/>
    </xf>
    <xf numFmtId="0" fontId="45" fillId="0" borderId="14" xfId="40" applyFont="1" applyBorder="1" applyAlignment="1" applyProtection="1">
      <alignment horizontal="center" vertical="center" wrapText="1"/>
      <protection/>
    </xf>
    <xf numFmtId="2" fontId="44" fillId="0" borderId="15" xfId="40" applyNumberFormat="1" applyFont="1" applyBorder="1" applyAlignment="1" applyProtection="1">
      <alignment horizontal="right" vertical="center" wrapText="1"/>
      <protection/>
    </xf>
    <xf numFmtId="2" fontId="44" fillId="0" borderId="16" xfId="40" applyNumberFormat="1" applyFont="1" applyBorder="1" applyAlignment="1" applyProtection="1">
      <alignment horizontal="right" vertical="center" wrapText="1"/>
      <protection/>
    </xf>
    <xf numFmtId="0" fontId="45" fillId="0" borderId="15" xfId="0" applyFont="1" applyBorder="1" applyAlignment="1" applyProtection="1">
      <alignment horizontal="left" vertical="center"/>
      <protection/>
    </xf>
    <xf numFmtId="0" fontId="45" fillId="0" borderId="16" xfId="0" applyFont="1" applyBorder="1" applyAlignment="1" applyProtection="1">
      <alignment horizontal="left" vertical="center"/>
      <protection/>
    </xf>
    <xf numFmtId="0" fontId="44" fillId="0" borderId="15" xfId="40" applyFont="1" applyBorder="1" applyAlignment="1" applyProtection="1">
      <alignment horizontal="center" vertical="center" wrapText="1"/>
      <protection/>
    </xf>
    <xf numFmtId="0" fontId="44" fillId="0" borderId="16" xfId="40" applyFont="1" applyBorder="1" applyAlignment="1" applyProtection="1">
      <alignment horizontal="center" vertical="center" wrapText="1"/>
      <protection/>
    </xf>
    <xf numFmtId="0" fontId="45" fillId="0" borderId="15" xfId="40" applyFont="1" applyBorder="1" applyAlignment="1" applyProtection="1">
      <alignment horizontal="center" vertical="center" wrapText="1"/>
      <protection/>
    </xf>
    <xf numFmtId="0" fontId="45" fillId="0" borderId="16" xfId="40" applyFont="1" applyBorder="1" applyAlignment="1" applyProtection="1">
      <alignment horizontal="center" vertical="center" wrapText="1"/>
      <protection/>
    </xf>
    <xf numFmtId="0" fontId="74" fillId="0" borderId="0" xfId="0" applyFont="1" applyAlignment="1">
      <alignment horizontal="justify" vertical="center"/>
    </xf>
    <xf numFmtId="0" fontId="47" fillId="0" borderId="0" xfId="0" applyFont="1" applyAlignment="1">
      <alignment horizontal="justify" vertical="center"/>
    </xf>
    <xf numFmtId="49" fontId="11" fillId="33" borderId="0" xfId="0" applyNumberFormat="1" applyFont="1" applyFill="1" applyBorder="1" applyAlignment="1">
      <alignment horizontal="left" vertical="center"/>
    </xf>
    <xf numFmtId="0" fontId="70" fillId="0" borderId="0" xfId="0" applyFont="1" applyBorder="1" applyAlignment="1" applyProtection="1">
      <alignment horizontal="center" vertical="center"/>
      <protection/>
    </xf>
    <xf numFmtId="49" fontId="5" fillId="33" borderId="0" xfId="0" applyNumberFormat="1" applyFont="1" applyFill="1" applyBorder="1" applyAlignment="1">
      <alignment horizontal="center" vertical="center" wrapText="1"/>
    </xf>
    <xf numFmtId="49" fontId="13" fillId="33" borderId="11" xfId="0" applyNumberFormat="1" applyFont="1" applyFill="1" applyBorder="1" applyAlignment="1">
      <alignment horizontal="center" vertical="center"/>
    </xf>
    <xf numFmtId="49" fontId="13" fillId="33" borderId="11" xfId="0" applyNumberFormat="1" applyFont="1" applyFill="1" applyBorder="1" applyAlignment="1">
      <alignment horizontal="center" vertical="center"/>
    </xf>
    <xf numFmtId="186" fontId="13" fillId="33" borderId="11" xfId="0" applyNumberFormat="1" applyFont="1" applyFill="1" applyBorder="1" applyAlignment="1">
      <alignment horizontal="center" vertical="center"/>
    </xf>
    <xf numFmtId="49" fontId="13" fillId="15" borderId="11" xfId="0" applyNumberFormat="1" applyFont="1" applyFill="1" applyBorder="1" applyAlignment="1">
      <alignment horizontal="center" vertical="center"/>
    </xf>
    <xf numFmtId="0" fontId="48" fillId="15" borderId="11" xfId="0" applyFont="1" applyFill="1" applyBorder="1" applyAlignment="1">
      <alignment horizontal="left" vertical="center"/>
    </xf>
    <xf numFmtId="187" fontId="13" fillId="15" borderId="11" xfId="0" applyNumberFormat="1" applyFont="1" applyFill="1" applyBorder="1" applyAlignment="1">
      <alignment horizontal="right" vertical="center"/>
    </xf>
    <xf numFmtId="49" fontId="24" fillId="3" borderId="11" xfId="0" applyNumberFormat="1" applyFont="1" applyFill="1" applyBorder="1" applyAlignment="1">
      <alignment horizontal="center" vertical="center"/>
    </xf>
    <xf numFmtId="0" fontId="24" fillId="3" borderId="11" xfId="0" applyFont="1" applyFill="1" applyBorder="1" applyAlignment="1">
      <alignment horizontal="left" vertical="center"/>
    </xf>
    <xf numFmtId="187" fontId="13" fillId="3" borderId="11" xfId="0" applyNumberFormat="1" applyFont="1" applyFill="1" applyBorder="1" applyAlignment="1">
      <alignment horizontal="right" vertical="center"/>
    </xf>
    <xf numFmtId="187" fontId="11" fillId="3" borderId="11" xfId="0" applyNumberFormat="1" applyFont="1" applyFill="1" applyBorder="1" applyAlignment="1">
      <alignment horizontal="right" vertical="center"/>
    </xf>
    <xf numFmtId="0" fontId="24" fillId="3" borderId="11" xfId="0" applyFont="1" applyFill="1" applyBorder="1" applyAlignment="1">
      <alignment horizontal="center" vertical="center"/>
    </xf>
    <xf numFmtId="0" fontId="48" fillId="15" borderId="11" xfId="0" applyFont="1" applyFill="1" applyBorder="1" applyAlignment="1">
      <alignment horizontal="center" vertical="center"/>
    </xf>
    <xf numFmtId="187" fontId="13" fillId="33" borderId="11" xfId="0" applyNumberFormat="1" applyFont="1" applyFill="1" applyBorder="1" applyAlignment="1">
      <alignment horizontal="right" vertical="center"/>
    </xf>
    <xf numFmtId="0" fontId="23" fillId="0" borderId="11" xfId="0" applyFont="1" applyBorder="1" applyAlignment="1" applyProtection="1">
      <alignment horizontal="left" vertical="center" wrapText="1"/>
      <protection/>
    </xf>
    <xf numFmtId="2" fontId="23" fillId="0" borderId="11" xfId="0" applyNumberFormat="1" applyFont="1" applyBorder="1" applyAlignment="1" applyProtection="1">
      <alignment horizontal="right" vertical="center"/>
      <protection/>
    </xf>
    <xf numFmtId="0" fontId="49" fillId="0" borderId="0" xfId="0" applyFont="1" applyAlignment="1">
      <alignment horizontal="center"/>
    </xf>
    <xf numFmtId="0" fontId="75" fillId="0" borderId="0" xfId="0" applyFont="1" applyAlignment="1">
      <alignment/>
    </xf>
    <xf numFmtId="0" fontId="24" fillId="0" borderId="0" xfId="0" applyFont="1" applyAlignment="1">
      <alignment/>
    </xf>
    <xf numFmtId="0" fontId="76" fillId="0" borderId="21" xfId="0" applyFont="1" applyBorder="1" applyAlignment="1">
      <alignment horizontal="right"/>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C0C0"/>
      <rgbColor rgb="00CCCCFF"/>
      <rgbColor rgb="00FFCCCC"/>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E8"/>
  <sheetViews>
    <sheetView zoomScalePageLayoutView="0" workbookViewId="0" topLeftCell="A1">
      <pane ySplit="5" topLeftCell="A6" activePane="bottomLeft" state="frozen"/>
      <selection pane="topLeft" activeCell="A1" sqref="A1"/>
      <selection pane="bottomLeft" activeCell="E8" sqref="A1:E8"/>
    </sheetView>
  </sheetViews>
  <sheetFormatPr defaultColWidth="9.00390625" defaultRowHeight="14.25"/>
  <cols>
    <col min="1" max="1" width="9.75390625" style="0" bestFit="1" customWidth="1"/>
    <col min="2" max="2" width="36.375" style="0" bestFit="1" customWidth="1"/>
    <col min="3" max="3" width="13.25390625" style="0" bestFit="1" customWidth="1"/>
    <col min="4" max="4" width="13.875" style="0" bestFit="1" customWidth="1"/>
    <col min="5" max="5" width="13.25390625" style="0" bestFit="1" customWidth="1"/>
  </cols>
  <sheetData>
    <row r="1" spans="1:5" ht="14.25">
      <c r="A1" s="112" t="s">
        <v>69</v>
      </c>
      <c r="B1" s="112"/>
      <c r="C1" s="9"/>
      <c r="D1" s="13" t="s">
        <v>49</v>
      </c>
      <c r="E1" s="11"/>
    </row>
    <row r="2" spans="1:5" ht="27">
      <c r="A2" s="107" t="s">
        <v>263</v>
      </c>
      <c r="B2" s="108"/>
      <c r="C2" s="108"/>
      <c r="D2" s="108"/>
      <c r="E2" s="108"/>
    </row>
    <row r="3" spans="1:5" ht="14.25">
      <c r="A3" s="109" t="s">
        <v>229</v>
      </c>
      <c r="B3" s="110"/>
      <c r="C3" s="14"/>
      <c r="D3" s="23" t="s">
        <v>3</v>
      </c>
      <c r="E3" s="39" t="s">
        <v>231</v>
      </c>
    </row>
    <row r="4" spans="1:5" ht="14.25">
      <c r="A4" s="111" t="s">
        <v>50</v>
      </c>
      <c r="B4" s="111"/>
      <c r="C4" s="111" t="s">
        <v>51</v>
      </c>
      <c r="D4" s="111"/>
      <c r="E4" s="111"/>
    </row>
    <row r="5" spans="1:5" ht="14.25">
      <c r="A5" s="19" t="s">
        <v>52</v>
      </c>
      <c r="B5" s="19" t="s">
        <v>53</v>
      </c>
      <c r="C5" s="19" t="s">
        <v>54</v>
      </c>
      <c r="D5" s="19" t="s">
        <v>55</v>
      </c>
      <c r="E5" s="19" t="s">
        <v>56</v>
      </c>
    </row>
    <row r="6" spans="1:5" ht="14.25">
      <c r="A6" s="55" t="s">
        <v>219</v>
      </c>
      <c r="B6" s="28" t="s">
        <v>220</v>
      </c>
      <c r="C6" s="52">
        <f>C7</f>
        <v>20000</v>
      </c>
      <c r="D6" s="52">
        <f>D7</f>
        <v>0</v>
      </c>
      <c r="E6" s="52">
        <f>E7</f>
        <v>20000</v>
      </c>
    </row>
    <row r="7" spans="1:5" ht="14.25">
      <c r="A7" s="29" t="s">
        <v>141</v>
      </c>
      <c r="B7" s="56" t="s">
        <v>142</v>
      </c>
      <c r="C7" s="54">
        <f>SUM(D7:E7)</f>
        <v>20000</v>
      </c>
      <c r="D7" s="54">
        <v>0</v>
      </c>
      <c r="E7" s="54">
        <v>20000</v>
      </c>
    </row>
    <row r="8" spans="1:5" ht="14.25">
      <c r="A8" s="111" t="s">
        <v>57</v>
      </c>
      <c r="B8" s="111"/>
      <c r="C8" s="53">
        <f>C7</f>
        <v>20000</v>
      </c>
      <c r="D8" s="53">
        <f>D7</f>
        <v>0</v>
      </c>
      <c r="E8" s="53">
        <f>E7</f>
        <v>20000</v>
      </c>
    </row>
  </sheetData>
  <sheetProtection/>
  <mergeCells count="6">
    <mergeCell ref="A1:B1"/>
    <mergeCell ref="A2:E2"/>
    <mergeCell ref="A3:B3"/>
    <mergeCell ref="A4:B4"/>
    <mergeCell ref="C4:E4"/>
    <mergeCell ref="A8:B8"/>
  </mergeCells>
  <printOptions horizontalCentered="1"/>
  <pageMargins left="0.25" right="0.25" top="0.75" bottom="0.75" header="0.3" footer="0.3"/>
  <pageSetup fitToHeight="1" fitToWidth="1" horizontalDpi="600" verticalDpi="600" orientation="landscape" pageOrder="overThenDown" paperSize="9" r:id="rId3"/>
  <legacyDrawing r:id="rId2"/>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G10"/>
  <sheetViews>
    <sheetView zoomScalePageLayoutView="0" workbookViewId="0" topLeftCell="A1">
      <pane ySplit="5" topLeftCell="A6" activePane="bottomLeft" state="frozen"/>
      <selection pane="topLeft" activeCell="A1" sqref="A1"/>
      <selection pane="bottomLeft" activeCell="F10" sqref="A1:F10"/>
    </sheetView>
  </sheetViews>
  <sheetFormatPr defaultColWidth="9.00390625" defaultRowHeight="14.25"/>
  <cols>
    <col min="1" max="1" width="33.875" style="0" customWidth="1"/>
    <col min="2" max="2" width="7.375" style="0" bestFit="1" customWidth="1"/>
    <col min="3" max="3" width="18.875" style="0" bestFit="1" customWidth="1"/>
    <col min="4" max="4" width="14.125" style="0" bestFit="1" customWidth="1"/>
    <col min="5" max="5" width="20.75390625" style="0" bestFit="1" customWidth="1"/>
    <col min="6" max="6" width="11.875" style="0" customWidth="1"/>
  </cols>
  <sheetData>
    <row r="1" spans="1:6" ht="14.25">
      <c r="A1" s="43" t="s">
        <v>239</v>
      </c>
      <c r="B1" s="112"/>
      <c r="C1" s="112"/>
      <c r="D1" s="112"/>
      <c r="E1" s="112"/>
      <c r="F1" s="9"/>
    </row>
    <row r="2" spans="1:6" ht="27">
      <c r="A2" s="108" t="s">
        <v>63</v>
      </c>
      <c r="B2" s="108"/>
      <c r="C2" s="108"/>
      <c r="D2" s="108"/>
      <c r="E2" s="108"/>
      <c r="F2" s="108"/>
    </row>
    <row r="3" spans="1:6" ht="14.25">
      <c r="A3" s="117" t="s">
        <v>241</v>
      </c>
      <c r="B3" s="117"/>
      <c r="C3" s="117"/>
      <c r="D3" s="117"/>
      <c r="E3" s="117"/>
      <c r="F3" s="117"/>
    </row>
    <row r="4" spans="1:6" s="36" customFormat="1" ht="14.25">
      <c r="A4" s="116" t="s">
        <v>240</v>
      </c>
      <c r="B4" s="118" t="s">
        <v>8</v>
      </c>
      <c r="C4" s="118" t="s">
        <v>64</v>
      </c>
      <c r="D4" s="118" t="s">
        <v>65</v>
      </c>
      <c r="E4" s="118"/>
      <c r="F4" s="118" t="s">
        <v>66</v>
      </c>
    </row>
    <row r="5" spans="1:6" s="36" customFormat="1" ht="27">
      <c r="A5" s="116"/>
      <c r="B5" s="119"/>
      <c r="C5" s="119"/>
      <c r="D5" s="41" t="s">
        <v>67</v>
      </c>
      <c r="E5" s="25" t="s">
        <v>68</v>
      </c>
      <c r="F5" s="119"/>
    </row>
    <row r="6" spans="1:7" ht="14.25">
      <c r="A6" s="47" t="s">
        <v>236</v>
      </c>
      <c r="B6" s="48">
        <f>SUM(C6:F6)</f>
        <v>10.61</v>
      </c>
      <c r="C6" s="44">
        <v>0</v>
      </c>
      <c r="D6" s="44">
        <v>0</v>
      </c>
      <c r="E6" s="44">
        <v>10.01</v>
      </c>
      <c r="F6" s="44">
        <v>0.6</v>
      </c>
      <c r="G6" s="38"/>
    </row>
    <row r="7" spans="1:6" ht="14.25">
      <c r="A7" s="47" t="s">
        <v>237</v>
      </c>
      <c r="B7" s="49">
        <f>SUM(C7:F7)</f>
        <v>8.280000000000001</v>
      </c>
      <c r="C7" s="45">
        <v>0.74</v>
      </c>
      <c r="D7" s="44">
        <v>0</v>
      </c>
      <c r="E7" s="45">
        <v>7.33</v>
      </c>
      <c r="F7" s="45">
        <v>0.21</v>
      </c>
    </row>
    <row r="8" spans="1:6" ht="14.25">
      <c r="A8" s="47" t="s">
        <v>238</v>
      </c>
      <c r="B8" s="50">
        <f>SUM(C8:F8)</f>
        <v>3.66</v>
      </c>
      <c r="C8" s="44">
        <v>0</v>
      </c>
      <c r="D8" s="44">
        <v>0</v>
      </c>
      <c r="E8" s="44">
        <v>3.24</v>
      </c>
      <c r="F8" s="44">
        <v>0.42</v>
      </c>
    </row>
    <row r="9" spans="1:6" ht="28.5">
      <c r="A9" s="102" t="s">
        <v>274</v>
      </c>
      <c r="B9" s="51">
        <v>-6.949999999999999</v>
      </c>
      <c r="C9" s="44">
        <v>0</v>
      </c>
      <c r="D9" s="44">
        <v>0</v>
      </c>
      <c r="E9" s="103">
        <f>E8-E6</f>
        <v>-6.77</v>
      </c>
      <c r="F9" s="46">
        <v>-0.18</v>
      </c>
    </row>
    <row r="10" spans="1:6" ht="28.5">
      <c r="A10" s="102" t="s">
        <v>275</v>
      </c>
      <c r="B10" s="51">
        <v>-4.62</v>
      </c>
      <c r="C10" s="46">
        <v>-0.74</v>
      </c>
      <c r="D10" s="44">
        <v>0</v>
      </c>
      <c r="E10" s="103">
        <f>E8-E7</f>
        <v>-4.09</v>
      </c>
      <c r="F10" s="46">
        <v>0.21</v>
      </c>
    </row>
  </sheetData>
  <sheetProtection/>
  <mergeCells count="8">
    <mergeCell ref="B1:E1"/>
    <mergeCell ref="A4:A5"/>
    <mergeCell ref="A2:F2"/>
    <mergeCell ref="A3:F3"/>
    <mergeCell ref="B4:B5"/>
    <mergeCell ref="C4:C5"/>
    <mergeCell ref="D4:E4"/>
    <mergeCell ref="F4:F5"/>
  </mergeCells>
  <printOptions horizontalCentered="1"/>
  <pageMargins left="0.25" right="0.25" top="0.75" bottom="0.75" header="0.3" footer="0.3"/>
  <pageSetup fitToHeight="1" fitToWidth="1" horizontalDpi="600" verticalDpi="600" orientation="landscape" pageOrder="overThenDown" paperSize="9"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E10"/>
  <sheetViews>
    <sheetView zoomScalePageLayoutView="0" workbookViewId="0" topLeftCell="A1">
      <pane ySplit="4" topLeftCell="A5" activePane="bottomLeft" state="frozen"/>
      <selection pane="topLeft" activeCell="A1" sqref="A1"/>
      <selection pane="bottomLeft" activeCell="E7" sqref="A1:E7"/>
    </sheetView>
  </sheetViews>
  <sheetFormatPr defaultColWidth="9.00390625" defaultRowHeight="14.25"/>
  <cols>
    <col min="1" max="1" width="36.625" style="0" bestFit="1" customWidth="1"/>
    <col min="2" max="2" width="14.125" style="0" bestFit="1" customWidth="1"/>
    <col min="3" max="4" width="9.75390625" style="0" bestFit="1" customWidth="1"/>
    <col min="5" max="5" width="36.625" style="0" bestFit="1" customWidth="1"/>
  </cols>
  <sheetData>
    <row r="1" spans="1:5" ht="14.25">
      <c r="A1" s="8" t="s">
        <v>134</v>
      </c>
      <c r="B1" s="14"/>
      <c r="C1" s="14"/>
      <c r="D1" s="11"/>
      <c r="E1" s="17"/>
    </row>
    <row r="2" spans="1:5" ht="27">
      <c r="A2" s="108" t="s">
        <v>135</v>
      </c>
      <c r="B2" s="108"/>
      <c r="C2" s="108"/>
      <c r="D2" s="108"/>
      <c r="E2" s="108"/>
    </row>
    <row r="3" spans="1:5" ht="14.25">
      <c r="A3" s="204" t="s">
        <v>410</v>
      </c>
      <c r="B3" s="24"/>
      <c r="C3" s="24"/>
      <c r="E3" s="80" t="s">
        <v>259</v>
      </c>
    </row>
    <row r="4" spans="1:5" ht="14.25">
      <c r="A4" s="19" t="s">
        <v>136</v>
      </c>
      <c r="B4" s="19" t="s">
        <v>137</v>
      </c>
      <c r="C4" s="19" t="s">
        <v>138</v>
      </c>
      <c r="D4" s="19" t="s">
        <v>139</v>
      </c>
      <c r="E4" s="19" t="s">
        <v>140</v>
      </c>
    </row>
    <row r="5" spans="1:5" ht="14.25">
      <c r="A5" s="77" t="s">
        <v>223</v>
      </c>
      <c r="B5" s="78" t="s">
        <v>226</v>
      </c>
      <c r="C5" s="78" t="s">
        <v>257</v>
      </c>
      <c r="D5" s="79">
        <v>100</v>
      </c>
      <c r="E5" s="78" t="s">
        <v>227</v>
      </c>
    </row>
    <row r="6" spans="1:5" ht="14.25">
      <c r="A6" s="77" t="s">
        <v>224</v>
      </c>
      <c r="B6" s="78" t="s">
        <v>225</v>
      </c>
      <c r="C6" s="78" t="s">
        <v>258</v>
      </c>
      <c r="D6" s="79">
        <v>4</v>
      </c>
      <c r="E6" s="78" t="s">
        <v>228</v>
      </c>
    </row>
    <row r="7" spans="1:5" ht="14.25">
      <c r="A7" s="19" t="s">
        <v>8</v>
      </c>
      <c r="B7" s="76"/>
      <c r="C7" s="76"/>
      <c r="D7" s="20">
        <f>SUM(D5:D6)</f>
        <v>104</v>
      </c>
      <c r="E7" s="76"/>
    </row>
    <row r="8" spans="1:5" s="72" customFormat="1" ht="14.25">
      <c r="A8" s="74" t="s">
        <v>0</v>
      </c>
      <c r="B8" s="74"/>
      <c r="C8" s="74"/>
      <c r="D8" s="75" t="s">
        <v>0</v>
      </c>
      <c r="E8" s="74"/>
    </row>
    <row r="9" spans="1:5" s="72" customFormat="1" ht="14.25">
      <c r="A9" s="73" t="s">
        <v>0</v>
      </c>
      <c r="B9" s="71"/>
      <c r="C9" s="71"/>
      <c r="D9" s="37"/>
      <c r="E9" s="71"/>
    </row>
    <row r="10" spans="1:5" ht="14.25">
      <c r="A10" s="15"/>
      <c r="B10" s="15" t="s">
        <v>0</v>
      </c>
      <c r="C10" s="18"/>
      <c r="D10" s="12"/>
      <c r="E10" s="16" t="s">
        <v>0</v>
      </c>
    </row>
  </sheetData>
  <sheetProtection/>
  <mergeCells count="1">
    <mergeCell ref="A2:E2"/>
  </mergeCells>
  <printOptions horizontalCentered="1"/>
  <pageMargins left="0.25" right="0.25" top="0.75" bottom="0.75" header="0.3" footer="0.3"/>
  <pageSetup fitToHeight="1" fitToWidth="1" horizontalDpi="600" verticalDpi="600" orientation="landscape" pageOrder="overThenDown" paperSize="9" r:id="rId1"/>
</worksheet>
</file>

<file path=xl/worksheets/sheet13.xml><?xml version="1.0" encoding="utf-8"?>
<worksheet xmlns="http://schemas.openxmlformats.org/spreadsheetml/2006/main" xmlns:r="http://schemas.openxmlformats.org/officeDocument/2006/relationships">
  <sheetPr>
    <tabColor rgb="FF92D050"/>
  </sheetPr>
  <dimension ref="A1:G75"/>
  <sheetViews>
    <sheetView tabSelected="1" zoomScalePageLayoutView="0" workbookViewId="0" topLeftCell="A51">
      <selection activeCell="A1" sqref="A1:E75"/>
    </sheetView>
  </sheetViews>
  <sheetFormatPr defaultColWidth="9.00390625" defaultRowHeight="14.25"/>
  <cols>
    <col min="1" max="1" width="18.00390625" style="152" customWidth="1"/>
    <col min="2" max="2" width="18.50390625" style="152" customWidth="1"/>
    <col min="3" max="3" width="18.125" style="152" customWidth="1"/>
    <col min="4" max="4" width="23.125" style="152" customWidth="1"/>
    <col min="5" max="5" width="28.125" style="152" customWidth="1"/>
    <col min="6" max="18" width="8.00390625" style="152" customWidth="1"/>
    <col min="19" max="16384" width="9.00390625" style="155" customWidth="1"/>
  </cols>
  <sheetData>
    <row r="1" spans="1:5" s="152" customFormat="1" ht="25.5">
      <c r="A1" s="205" t="s">
        <v>411</v>
      </c>
      <c r="B1" s="120"/>
      <c r="C1" s="120"/>
      <c r="D1" s="120"/>
      <c r="E1" s="120"/>
    </row>
    <row r="2" spans="1:5" s="152" customFormat="1" ht="18.75">
      <c r="A2" s="121" t="s">
        <v>278</v>
      </c>
      <c r="B2" s="121"/>
      <c r="C2" s="121"/>
      <c r="D2" s="121"/>
      <c r="E2" s="121"/>
    </row>
    <row r="3" spans="1:7" s="152" customFormat="1" ht="13.5">
      <c r="A3" s="122" t="s">
        <v>279</v>
      </c>
      <c r="B3" s="123" t="s">
        <v>280</v>
      </c>
      <c r="C3" s="124"/>
      <c r="D3" s="122" t="s">
        <v>281</v>
      </c>
      <c r="E3" s="125" t="s">
        <v>282</v>
      </c>
      <c r="F3" s="153"/>
      <c r="G3" s="154"/>
    </row>
    <row r="4" spans="1:5" s="152" customFormat="1" ht="13.5">
      <c r="A4" s="126" t="s">
        <v>283</v>
      </c>
      <c r="B4" s="123" t="s">
        <v>266</v>
      </c>
      <c r="C4" s="124"/>
      <c r="D4" s="126" t="s">
        <v>284</v>
      </c>
      <c r="E4" s="127" t="s">
        <v>266</v>
      </c>
    </row>
    <row r="5" spans="1:5" s="152" customFormat="1" ht="13.5">
      <c r="A5" s="126" t="s">
        <v>285</v>
      </c>
      <c r="B5" s="123" t="s">
        <v>286</v>
      </c>
      <c r="C5" s="124"/>
      <c r="D5" s="126" t="s">
        <v>287</v>
      </c>
      <c r="E5" s="128" t="s">
        <v>288</v>
      </c>
    </row>
    <row r="6" spans="1:5" s="152" customFormat="1" ht="13.5">
      <c r="A6" s="129" t="s">
        <v>289</v>
      </c>
      <c r="B6" s="126" t="s">
        <v>290</v>
      </c>
      <c r="C6" s="128" t="s">
        <v>291</v>
      </c>
      <c r="D6" s="126" t="s">
        <v>292</v>
      </c>
      <c r="E6" s="128" t="s">
        <v>293</v>
      </c>
    </row>
    <row r="7" spans="1:5" s="152" customFormat="1" ht="13.5">
      <c r="A7" s="130" t="s">
        <v>294</v>
      </c>
      <c r="B7" s="131" t="s">
        <v>295</v>
      </c>
      <c r="C7" s="132"/>
      <c r="D7" s="133">
        <v>4500</v>
      </c>
      <c r="E7" s="134"/>
    </row>
    <row r="8" spans="1:5" s="152" customFormat="1" ht="13.5">
      <c r="A8" s="135"/>
      <c r="B8" s="131" t="s">
        <v>296</v>
      </c>
      <c r="C8" s="132"/>
      <c r="D8" s="133">
        <v>4500</v>
      </c>
      <c r="E8" s="134"/>
    </row>
    <row r="9" spans="1:5" s="152" customFormat="1" ht="13.5">
      <c r="A9" s="135"/>
      <c r="B9" s="131" t="s">
        <v>297</v>
      </c>
      <c r="C9" s="132"/>
      <c r="D9" s="133">
        <v>0</v>
      </c>
      <c r="E9" s="134"/>
    </row>
    <row r="10" spans="1:5" s="152" customFormat="1" ht="13.5">
      <c r="A10" s="135"/>
      <c r="B10" s="131" t="s">
        <v>298</v>
      </c>
      <c r="C10" s="132"/>
      <c r="D10" s="133">
        <v>0</v>
      </c>
      <c r="E10" s="134"/>
    </row>
    <row r="11" spans="1:5" s="152" customFormat="1" ht="13.5">
      <c r="A11" s="136"/>
      <c r="B11" s="131" t="s">
        <v>299</v>
      </c>
      <c r="C11" s="132"/>
      <c r="D11" s="133">
        <v>0</v>
      </c>
      <c r="E11" s="134"/>
    </row>
    <row r="12" spans="1:5" s="152" customFormat="1" ht="15" customHeight="1">
      <c r="A12" s="137" t="s">
        <v>300</v>
      </c>
      <c r="B12" s="138" t="s">
        <v>301</v>
      </c>
      <c r="C12" s="139"/>
      <c r="D12" s="139" t="s">
        <v>302</v>
      </c>
      <c r="E12" s="140"/>
    </row>
    <row r="13" spans="1:5" s="152" customFormat="1" ht="72" customHeight="1">
      <c r="A13" s="141"/>
      <c r="B13" s="142" t="s">
        <v>303</v>
      </c>
      <c r="C13" s="143"/>
      <c r="D13" s="144" t="s">
        <v>336</v>
      </c>
      <c r="E13" s="145"/>
    </row>
    <row r="14" spans="1:5" s="152" customFormat="1" ht="27">
      <c r="A14" s="146" t="s">
        <v>304</v>
      </c>
      <c r="B14" s="146" t="s">
        <v>305</v>
      </c>
      <c r="C14" s="146" t="s">
        <v>306</v>
      </c>
      <c r="D14" s="126" t="s">
        <v>307</v>
      </c>
      <c r="E14" s="126" t="s">
        <v>308</v>
      </c>
    </row>
    <row r="15" spans="1:5" s="152" customFormat="1" ht="13.5">
      <c r="A15" s="147" t="s">
        <v>309</v>
      </c>
      <c r="B15" s="148" t="s">
        <v>310</v>
      </c>
      <c r="C15" s="148" t="s">
        <v>311</v>
      </c>
      <c r="D15" s="148" t="s">
        <v>311</v>
      </c>
      <c r="E15" s="148" t="s">
        <v>312</v>
      </c>
    </row>
    <row r="16" spans="1:5" s="152" customFormat="1" ht="27">
      <c r="A16" s="149" t="s">
        <v>309</v>
      </c>
      <c r="B16" s="148" t="s">
        <v>313</v>
      </c>
      <c r="C16" s="148" t="s">
        <v>314</v>
      </c>
      <c r="D16" s="148" t="s">
        <v>314</v>
      </c>
      <c r="E16" s="148" t="s">
        <v>312</v>
      </c>
    </row>
    <row r="17" spans="1:5" s="152" customFormat="1" ht="27">
      <c r="A17" s="149" t="s">
        <v>309</v>
      </c>
      <c r="B17" s="148" t="s">
        <v>315</v>
      </c>
      <c r="C17" s="148" t="s">
        <v>316</v>
      </c>
      <c r="D17" s="148" t="s">
        <v>316</v>
      </c>
      <c r="E17" s="148" t="s">
        <v>317</v>
      </c>
    </row>
    <row r="18" spans="1:5" s="152" customFormat="1" ht="27">
      <c r="A18" s="150" t="s">
        <v>309</v>
      </c>
      <c r="B18" s="148" t="s">
        <v>318</v>
      </c>
      <c r="C18" s="148" t="s">
        <v>319</v>
      </c>
      <c r="D18" s="148" t="s">
        <v>319</v>
      </c>
      <c r="E18" s="151" t="s">
        <v>337</v>
      </c>
    </row>
    <row r="19" spans="1:5" s="152" customFormat="1" ht="27">
      <c r="A19" s="147" t="s">
        <v>320</v>
      </c>
      <c r="B19" s="148" t="s">
        <v>321</v>
      </c>
      <c r="C19" s="148" t="s">
        <v>322</v>
      </c>
      <c r="D19" s="148" t="s">
        <v>322</v>
      </c>
      <c r="E19" s="148" t="s">
        <v>323</v>
      </c>
    </row>
    <row r="20" spans="1:5" s="152" customFormat="1" ht="13.5">
      <c r="A20" s="149" t="s">
        <v>320</v>
      </c>
      <c r="B20" s="148" t="s">
        <v>324</v>
      </c>
      <c r="C20" s="148" t="s">
        <v>325</v>
      </c>
      <c r="D20" s="148" t="s">
        <v>325</v>
      </c>
      <c r="E20" s="151" t="s">
        <v>338</v>
      </c>
    </row>
    <row r="21" spans="1:5" s="152" customFormat="1" ht="13.5">
      <c r="A21" s="149" t="s">
        <v>320</v>
      </c>
      <c r="B21" s="148" t="s">
        <v>326</v>
      </c>
      <c r="C21" s="148" t="s">
        <v>327</v>
      </c>
      <c r="D21" s="148" t="s">
        <v>327</v>
      </c>
      <c r="E21" s="148" t="s">
        <v>328</v>
      </c>
    </row>
    <row r="22" spans="1:5" s="152" customFormat="1" ht="13.5">
      <c r="A22" s="150" t="s">
        <v>320</v>
      </c>
      <c r="B22" s="148" t="s">
        <v>329</v>
      </c>
      <c r="C22" s="148" t="s">
        <v>330</v>
      </c>
      <c r="D22" s="148" t="s">
        <v>330</v>
      </c>
      <c r="E22" s="148" t="s">
        <v>331</v>
      </c>
    </row>
    <row r="23" spans="1:5" s="152" customFormat="1" ht="27">
      <c r="A23" s="148" t="s">
        <v>332</v>
      </c>
      <c r="B23" s="148" t="s">
        <v>333</v>
      </c>
      <c r="C23" s="148" t="s">
        <v>334</v>
      </c>
      <c r="D23" s="148" t="s">
        <v>334</v>
      </c>
      <c r="E23" s="148" t="s">
        <v>335</v>
      </c>
    </row>
    <row r="24" spans="1:5" s="152" customFormat="1" ht="25.5">
      <c r="A24" s="205" t="s">
        <v>412</v>
      </c>
      <c r="B24" s="120"/>
      <c r="C24" s="120"/>
      <c r="D24" s="120"/>
      <c r="E24" s="120"/>
    </row>
    <row r="25" spans="1:5" s="152" customFormat="1" ht="18.75">
      <c r="A25" s="121" t="s">
        <v>278</v>
      </c>
      <c r="B25" s="121"/>
      <c r="C25" s="121"/>
      <c r="D25" s="121"/>
      <c r="E25" s="121"/>
    </row>
    <row r="26" spans="1:5" s="152" customFormat="1" ht="15">
      <c r="A26" s="188" t="s">
        <v>279</v>
      </c>
      <c r="B26" s="198" t="s">
        <v>375</v>
      </c>
      <c r="C26" s="199"/>
      <c r="D26" s="188" t="s">
        <v>281</v>
      </c>
      <c r="E26" s="189" t="s">
        <v>282</v>
      </c>
    </row>
    <row r="27" spans="1:5" s="152" customFormat="1" ht="30" customHeight="1">
      <c r="A27" s="185" t="s">
        <v>283</v>
      </c>
      <c r="B27" s="198" t="s">
        <v>266</v>
      </c>
      <c r="C27" s="199"/>
      <c r="D27" s="185" t="s">
        <v>284</v>
      </c>
      <c r="E27" s="184" t="s">
        <v>266</v>
      </c>
    </row>
    <row r="28" spans="1:5" s="152" customFormat="1" ht="15">
      <c r="A28" s="185" t="s">
        <v>285</v>
      </c>
      <c r="B28" s="198" t="s">
        <v>286</v>
      </c>
      <c r="C28" s="199"/>
      <c r="D28" s="185" t="s">
        <v>287</v>
      </c>
      <c r="E28" s="184" t="s">
        <v>288</v>
      </c>
    </row>
    <row r="29" spans="1:5" s="152" customFormat="1" ht="15">
      <c r="A29" s="190" t="s">
        <v>289</v>
      </c>
      <c r="B29" s="185" t="s">
        <v>290</v>
      </c>
      <c r="C29" s="184" t="s">
        <v>291</v>
      </c>
      <c r="D29" s="185" t="s">
        <v>292</v>
      </c>
      <c r="E29" s="184" t="s">
        <v>293</v>
      </c>
    </row>
    <row r="30" spans="1:5" ht="15">
      <c r="A30" s="191" t="s">
        <v>294</v>
      </c>
      <c r="B30" s="196" t="s">
        <v>295</v>
      </c>
      <c r="C30" s="197"/>
      <c r="D30" s="194">
        <v>3500</v>
      </c>
      <c r="E30" s="195"/>
    </row>
    <row r="31" spans="1:5" ht="15">
      <c r="A31" s="192"/>
      <c r="B31" s="196" t="s">
        <v>296</v>
      </c>
      <c r="C31" s="197"/>
      <c r="D31" s="194">
        <v>3500</v>
      </c>
      <c r="E31" s="195"/>
    </row>
    <row r="32" spans="1:5" ht="15">
      <c r="A32" s="192"/>
      <c r="B32" s="196" t="s">
        <v>297</v>
      </c>
      <c r="C32" s="197"/>
      <c r="D32" s="194">
        <v>0</v>
      </c>
      <c r="E32" s="195"/>
    </row>
    <row r="33" spans="1:5" ht="15">
      <c r="A33" s="192"/>
      <c r="B33" s="196" t="s">
        <v>298</v>
      </c>
      <c r="C33" s="197"/>
      <c r="D33" s="194">
        <v>0</v>
      </c>
      <c r="E33" s="195"/>
    </row>
    <row r="34" spans="1:5" ht="15">
      <c r="A34" s="193"/>
      <c r="B34" s="196" t="s">
        <v>299</v>
      </c>
      <c r="C34" s="197"/>
      <c r="D34" s="194">
        <v>0</v>
      </c>
      <c r="E34" s="195"/>
    </row>
    <row r="35" spans="1:5" ht="15">
      <c r="A35" s="191" t="s">
        <v>300</v>
      </c>
      <c r="B35" s="200" t="s">
        <v>301</v>
      </c>
      <c r="C35" s="201"/>
      <c r="D35" s="200" t="s">
        <v>302</v>
      </c>
      <c r="E35" s="201"/>
    </row>
    <row r="36" spans="1:5" ht="75" customHeight="1">
      <c r="A36" s="193"/>
      <c r="B36" s="198" t="s">
        <v>376</v>
      </c>
      <c r="C36" s="199"/>
      <c r="D36" s="198" t="s">
        <v>377</v>
      </c>
      <c r="E36" s="199"/>
    </row>
    <row r="37" spans="1:5" ht="30">
      <c r="A37" s="185" t="s">
        <v>304</v>
      </c>
      <c r="B37" s="185" t="s">
        <v>305</v>
      </c>
      <c r="C37" s="185" t="s">
        <v>306</v>
      </c>
      <c r="D37" s="185" t="s">
        <v>307</v>
      </c>
      <c r="E37" s="185" t="s">
        <v>308</v>
      </c>
    </row>
    <row r="38" spans="1:5" ht="15">
      <c r="A38" s="187" t="s">
        <v>309</v>
      </c>
      <c r="B38" s="186" t="s">
        <v>310</v>
      </c>
      <c r="C38" s="186" t="s">
        <v>378</v>
      </c>
      <c r="D38" s="186" t="s">
        <v>378</v>
      </c>
      <c r="E38" s="186" t="s">
        <v>379</v>
      </c>
    </row>
    <row r="39" spans="1:5" ht="15">
      <c r="A39" s="187" t="s">
        <v>309</v>
      </c>
      <c r="B39" s="186" t="s">
        <v>310</v>
      </c>
      <c r="C39" s="186" t="s">
        <v>380</v>
      </c>
      <c r="D39" s="186" t="s">
        <v>380</v>
      </c>
      <c r="E39" s="186" t="s">
        <v>381</v>
      </c>
    </row>
    <row r="40" spans="1:5" ht="15">
      <c r="A40" s="187" t="s">
        <v>309</v>
      </c>
      <c r="B40" s="186" t="s">
        <v>310</v>
      </c>
      <c r="C40" s="186" t="s">
        <v>382</v>
      </c>
      <c r="D40" s="186" t="s">
        <v>382</v>
      </c>
      <c r="E40" s="186" t="s">
        <v>383</v>
      </c>
    </row>
    <row r="41" spans="1:5" ht="15">
      <c r="A41" s="187" t="s">
        <v>309</v>
      </c>
      <c r="B41" s="186" t="s">
        <v>313</v>
      </c>
      <c r="C41" s="186" t="s">
        <v>384</v>
      </c>
      <c r="D41" s="186" t="s">
        <v>384</v>
      </c>
      <c r="E41" s="186" t="s">
        <v>385</v>
      </c>
    </row>
    <row r="42" spans="1:5" ht="15">
      <c r="A42" s="187" t="s">
        <v>309</v>
      </c>
      <c r="B42" s="186" t="s">
        <v>315</v>
      </c>
      <c r="C42" s="186" t="s">
        <v>386</v>
      </c>
      <c r="D42" s="186" t="s">
        <v>386</v>
      </c>
      <c r="E42" s="186" t="s">
        <v>387</v>
      </c>
    </row>
    <row r="43" spans="1:5" ht="15">
      <c r="A43" s="187" t="s">
        <v>309</v>
      </c>
      <c r="B43" s="186" t="s">
        <v>318</v>
      </c>
      <c r="C43" s="186" t="s">
        <v>388</v>
      </c>
      <c r="D43" s="186" t="s">
        <v>388</v>
      </c>
      <c r="E43" s="186" t="s">
        <v>389</v>
      </c>
    </row>
    <row r="44" spans="1:5" ht="15">
      <c r="A44" s="187" t="s">
        <v>320</v>
      </c>
      <c r="B44" s="186" t="s">
        <v>321</v>
      </c>
      <c r="C44" s="186" t="s">
        <v>390</v>
      </c>
      <c r="D44" s="186" t="s">
        <v>390</v>
      </c>
      <c r="E44" s="186" t="s">
        <v>391</v>
      </c>
    </row>
    <row r="45" spans="1:5" ht="15">
      <c r="A45" s="187" t="s">
        <v>320</v>
      </c>
      <c r="B45" s="186" t="s">
        <v>324</v>
      </c>
      <c r="C45" s="186" t="s">
        <v>392</v>
      </c>
      <c r="D45" s="186" t="s">
        <v>392</v>
      </c>
      <c r="E45" s="186" t="s">
        <v>393</v>
      </c>
    </row>
    <row r="46" spans="1:5" ht="15">
      <c r="A46" s="187" t="s">
        <v>320</v>
      </c>
      <c r="B46" s="186" t="s">
        <v>326</v>
      </c>
      <c r="C46" s="186" t="s">
        <v>394</v>
      </c>
      <c r="D46" s="186" t="s">
        <v>394</v>
      </c>
      <c r="E46" s="186" t="s">
        <v>395</v>
      </c>
    </row>
    <row r="47" spans="1:5" ht="30">
      <c r="A47" s="187" t="s">
        <v>320</v>
      </c>
      <c r="B47" s="186" t="s">
        <v>329</v>
      </c>
      <c r="C47" s="186" t="s">
        <v>396</v>
      </c>
      <c r="D47" s="186" t="s">
        <v>396</v>
      </c>
      <c r="E47" s="186" t="s">
        <v>397</v>
      </c>
    </row>
    <row r="48" spans="1:5" ht="15">
      <c r="A48" s="186" t="s">
        <v>332</v>
      </c>
      <c r="B48" s="186" t="s">
        <v>333</v>
      </c>
      <c r="C48" s="186" t="s">
        <v>373</v>
      </c>
      <c r="D48" s="186" t="s">
        <v>373</v>
      </c>
      <c r="E48" s="186" t="s">
        <v>398</v>
      </c>
    </row>
    <row r="49" spans="1:5" ht="25.5">
      <c r="A49" s="205" t="s">
        <v>412</v>
      </c>
      <c r="B49" s="120"/>
      <c r="C49" s="120"/>
      <c r="D49" s="120"/>
      <c r="E49" s="120"/>
    </row>
    <row r="50" spans="1:5" ht="18.75">
      <c r="A50" s="156" t="s">
        <v>278</v>
      </c>
      <c r="B50" s="156"/>
      <c r="C50" s="156"/>
      <c r="D50" s="156"/>
      <c r="E50" s="156"/>
    </row>
    <row r="51" spans="1:5" ht="13.5">
      <c r="A51" s="157" t="s">
        <v>279</v>
      </c>
      <c r="B51" s="169" t="s">
        <v>339</v>
      </c>
      <c r="C51" s="170"/>
      <c r="D51" s="157" t="s">
        <v>281</v>
      </c>
      <c r="E51" s="158" t="s">
        <v>340</v>
      </c>
    </row>
    <row r="52" spans="1:5" ht="13.5">
      <c r="A52" s="159" t="s">
        <v>283</v>
      </c>
      <c r="B52" s="169" t="s">
        <v>266</v>
      </c>
      <c r="C52" s="170"/>
      <c r="D52" s="159" t="s">
        <v>284</v>
      </c>
      <c r="E52" s="160" t="s">
        <v>266</v>
      </c>
    </row>
    <row r="53" spans="1:5" ht="13.5">
      <c r="A53" s="159" t="s">
        <v>285</v>
      </c>
      <c r="B53" s="169" t="s">
        <v>266</v>
      </c>
      <c r="C53" s="170"/>
      <c r="D53" s="159" t="s">
        <v>287</v>
      </c>
      <c r="E53" s="161" t="s">
        <v>341</v>
      </c>
    </row>
    <row r="54" spans="1:5" ht="13.5">
      <c r="A54" s="162" t="s">
        <v>289</v>
      </c>
      <c r="B54" s="159" t="s">
        <v>290</v>
      </c>
      <c r="C54" s="161" t="s">
        <v>342</v>
      </c>
      <c r="D54" s="159" t="s">
        <v>292</v>
      </c>
      <c r="E54" s="161" t="s">
        <v>293</v>
      </c>
    </row>
    <row r="55" spans="1:5" ht="13.5">
      <c r="A55" s="163" t="s">
        <v>294</v>
      </c>
      <c r="B55" s="171" t="s">
        <v>295</v>
      </c>
      <c r="C55" s="164"/>
      <c r="D55" s="172">
        <v>20000</v>
      </c>
      <c r="E55" s="173"/>
    </row>
    <row r="56" spans="1:5" ht="13.5">
      <c r="A56" s="165"/>
      <c r="B56" s="171" t="s">
        <v>296</v>
      </c>
      <c r="C56" s="164"/>
      <c r="D56" s="172">
        <v>0</v>
      </c>
      <c r="E56" s="173"/>
    </row>
    <row r="57" spans="1:5" ht="13.5">
      <c r="A57" s="165"/>
      <c r="B57" s="171" t="s">
        <v>297</v>
      </c>
      <c r="C57" s="164"/>
      <c r="D57" s="172">
        <v>0</v>
      </c>
      <c r="E57" s="173"/>
    </row>
    <row r="58" spans="1:5" ht="13.5">
      <c r="A58" s="165"/>
      <c r="B58" s="171" t="s">
        <v>298</v>
      </c>
      <c r="C58" s="164"/>
      <c r="D58" s="172">
        <v>20000</v>
      </c>
      <c r="E58" s="173"/>
    </row>
    <row r="59" spans="1:5" ht="13.5">
      <c r="A59" s="166"/>
      <c r="B59" s="171" t="s">
        <v>299</v>
      </c>
      <c r="C59" s="164"/>
      <c r="D59" s="172">
        <v>0</v>
      </c>
      <c r="E59" s="173"/>
    </row>
    <row r="60" spans="1:5" ht="13.5">
      <c r="A60" s="174" t="s">
        <v>300</v>
      </c>
      <c r="B60" s="175" t="s">
        <v>301</v>
      </c>
      <c r="C60" s="176"/>
      <c r="D60" s="176" t="s">
        <v>302</v>
      </c>
      <c r="E60" s="177"/>
    </row>
    <row r="61" spans="1:5" ht="184.5" customHeight="1">
      <c r="A61" s="178"/>
      <c r="B61" s="179" t="s">
        <v>343</v>
      </c>
      <c r="C61" s="180"/>
      <c r="D61" s="179" t="s">
        <v>344</v>
      </c>
      <c r="E61" s="180"/>
    </row>
    <row r="62" spans="1:5" ht="27">
      <c r="A62" s="167" t="s">
        <v>304</v>
      </c>
      <c r="B62" s="167" t="s">
        <v>305</v>
      </c>
      <c r="C62" s="167" t="s">
        <v>306</v>
      </c>
      <c r="D62" s="159" t="s">
        <v>307</v>
      </c>
      <c r="E62" s="159" t="s">
        <v>308</v>
      </c>
    </row>
    <row r="63" spans="1:5" ht="13.5">
      <c r="A63" s="181" t="s">
        <v>309</v>
      </c>
      <c r="B63" s="181" t="s">
        <v>310</v>
      </c>
      <c r="C63" s="168" t="s">
        <v>345</v>
      </c>
      <c r="D63" s="168" t="s">
        <v>346</v>
      </c>
      <c r="E63" s="168" t="s">
        <v>347</v>
      </c>
    </row>
    <row r="64" spans="1:5" ht="13.5">
      <c r="A64" s="182" t="s">
        <v>309</v>
      </c>
      <c r="B64" s="183" t="s">
        <v>310</v>
      </c>
      <c r="C64" s="168" t="s">
        <v>348</v>
      </c>
      <c r="D64" s="168" t="s">
        <v>348</v>
      </c>
      <c r="E64" s="168" t="s">
        <v>349</v>
      </c>
    </row>
    <row r="65" spans="1:5" ht="13.5">
      <c r="A65" s="182" t="s">
        <v>309</v>
      </c>
      <c r="B65" s="181" t="s">
        <v>313</v>
      </c>
      <c r="C65" s="168" t="s">
        <v>350</v>
      </c>
      <c r="D65" s="168" t="s">
        <v>351</v>
      </c>
      <c r="E65" s="168" t="s">
        <v>352</v>
      </c>
    </row>
    <row r="66" spans="1:5" ht="13.5">
      <c r="A66" s="182" t="s">
        <v>309</v>
      </c>
      <c r="B66" s="183" t="s">
        <v>313</v>
      </c>
      <c r="C66" s="168" t="s">
        <v>353</v>
      </c>
      <c r="D66" s="168" t="s">
        <v>354</v>
      </c>
      <c r="E66" s="168" t="s">
        <v>355</v>
      </c>
    </row>
    <row r="67" spans="1:5" ht="13.5">
      <c r="A67" s="182" t="s">
        <v>309</v>
      </c>
      <c r="B67" s="168" t="s">
        <v>315</v>
      </c>
      <c r="C67" s="168" t="s">
        <v>292</v>
      </c>
      <c r="D67" s="168" t="s">
        <v>292</v>
      </c>
      <c r="E67" s="168" t="s">
        <v>356</v>
      </c>
    </row>
    <row r="68" spans="1:5" ht="13.5">
      <c r="A68" s="182" t="s">
        <v>309</v>
      </c>
      <c r="B68" s="181" t="s">
        <v>318</v>
      </c>
      <c r="C68" s="168" t="s">
        <v>357</v>
      </c>
      <c r="D68" s="168" t="s">
        <v>358</v>
      </c>
      <c r="E68" s="168" t="s">
        <v>359</v>
      </c>
    </row>
    <row r="69" spans="1:5" ht="40.5">
      <c r="A69" s="183" t="s">
        <v>309</v>
      </c>
      <c r="B69" s="183" t="s">
        <v>318</v>
      </c>
      <c r="C69" s="168" t="s">
        <v>360</v>
      </c>
      <c r="D69" s="168" t="s">
        <v>361</v>
      </c>
      <c r="E69" s="168" t="s">
        <v>362</v>
      </c>
    </row>
    <row r="70" spans="1:5" ht="13.5">
      <c r="A70" s="181" t="s">
        <v>320</v>
      </c>
      <c r="B70" s="168" t="s">
        <v>321</v>
      </c>
      <c r="C70" s="168" t="s">
        <v>363</v>
      </c>
      <c r="D70" s="168" t="s">
        <v>363</v>
      </c>
      <c r="E70" s="168" t="s">
        <v>364</v>
      </c>
    </row>
    <row r="71" spans="1:5" ht="13.5">
      <c r="A71" s="182" t="s">
        <v>320</v>
      </c>
      <c r="B71" s="181" t="s">
        <v>324</v>
      </c>
      <c r="C71" s="168" t="s">
        <v>365</v>
      </c>
      <c r="D71" s="168" t="s">
        <v>365</v>
      </c>
      <c r="E71" s="168" t="s">
        <v>366</v>
      </c>
    </row>
    <row r="72" spans="1:5" ht="13.5">
      <c r="A72" s="182" t="s">
        <v>320</v>
      </c>
      <c r="B72" s="183" t="s">
        <v>324</v>
      </c>
      <c r="C72" s="168" t="s">
        <v>367</v>
      </c>
      <c r="D72" s="168" t="s">
        <v>368</v>
      </c>
      <c r="E72" s="168" t="s">
        <v>369</v>
      </c>
    </row>
    <row r="73" spans="1:5" ht="13.5">
      <c r="A73" s="182" t="s">
        <v>320</v>
      </c>
      <c r="B73" s="168" t="s">
        <v>326</v>
      </c>
      <c r="C73" s="168" t="s">
        <v>370</v>
      </c>
      <c r="D73" s="168" t="s">
        <v>370</v>
      </c>
      <c r="E73" s="168" t="s">
        <v>370</v>
      </c>
    </row>
    <row r="74" spans="1:5" ht="27">
      <c r="A74" s="183" t="s">
        <v>320</v>
      </c>
      <c r="B74" s="168" t="s">
        <v>329</v>
      </c>
      <c r="C74" s="168" t="s">
        <v>371</v>
      </c>
      <c r="D74" s="168" t="s">
        <v>371</v>
      </c>
      <c r="E74" s="168" t="s">
        <v>372</v>
      </c>
    </row>
    <row r="75" spans="1:5" ht="13.5">
      <c r="A75" s="168" t="s">
        <v>332</v>
      </c>
      <c r="B75" s="168" t="s">
        <v>333</v>
      </c>
      <c r="C75" s="168" t="s">
        <v>373</v>
      </c>
      <c r="D75" s="168" t="s">
        <v>373</v>
      </c>
      <c r="E75" s="168" t="s">
        <v>374</v>
      </c>
    </row>
  </sheetData>
  <sheetProtection/>
  <mergeCells count="72">
    <mergeCell ref="A70:A74"/>
    <mergeCell ref="B71:B72"/>
    <mergeCell ref="A60:A61"/>
    <mergeCell ref="B60:E60"/>
    <mergeCell ref="B61:C61"/>
    <mergeCell ref="D61:E61"/>
    <mergeCell ref="A63:A69"/>
    <mergeCell ref="B63:B64"/>
    <mergeCell ref="B65:B66"/>
    <mergeCell ref="B68:B69"/>
    <mergeCell ref="A50:E50"/>
    <mergeCell ref="B51:C51"/>
    <mergeCell ref="B52:C52"/>
    <mergeCell ref="B53:C53"/>
    <mergeCell ref="A55:A59"/>
    <mergeCell ref="B55:C55"/>
    <mergeCell ref="D55:E55"/>
    <mergeCell ref="B56:C56"/>
    <mergeCell ref="D56:E56"/>
    <mergeCell ref="B57:C57"/>
    <mergeCell ref="D57:E57"/>
    <mergeCell ref="B58:C58"/>
    <mergeCell ref="D58:E58"/>
    <mergeCell ref="B59:C59"/>
    <mergeCell ref="D59:E59"/>
    <mergeCell ref="A38:A43"/>
    <mergeCell ref="A44:A47"/>
    <mergeCell ref="B35:C35"/>
    <mergeCell ref="D35:E35"/>
    <mergeCell ref="A49:E49"/>
    <mergeCell ref="D34:E34"/>
    <mergeCell ref="A35:A36"/>
    <mergeCell ref="B36:C36"/>
    <mergeCell ref="D36:E36"/>
    <mergeCell ref="A30:A34"/>
    <mergeCell ref="B30:C30"/>
    <mergeCell ref="D30:E30"/>
    <mergeCell ref="B31:C31"/>
    <mergeCell ref="D31:E31"/>
    <mergeCell ref="B32:C32"/>
    <mergeCell ref="D32:E32"/>
    <mergeCell ref="B33:C33"/>
    <mergeCell ref="D33:E33"/>
    <mergeCell ref="B34:C34"/>
    <mergeCell ref="F3:G3"/>
    <mergeCell ref="A24:E24"/>
    <mergeCell ref="A25:E25"/>
    <mergeCell ref="B26:C26"/>
    <mergeCell ref="B27:C27"/>
    <mergeCell ref="B28:C28"/>
    <mergeCell ref="A12:A13"/>
    <mergeCell ref="B12:E12"/>
    <mergeCell ref="B13:C13"/>
    <mergeCell ref="D13:E13"/>
    <mergeCell ref="A15:A18"/>
    <mergeCell ref="A19:A22"/>
    <mergeCell ref="B9:C9"/>
    <mergeCell ref="D9:E9"/>
    <mergeCell ref="B10:C10"/>
    <mergeCell ref="D10:E10"/>
    <mergeCell ref="B11:C11"/>
    <mergeCell ref="D11:E11"/>
    <mergeCell ref="A1:E1"/>
    <mergeCell ref="A2:E2"/>
    <mergeCell ref="B3:C3"/>
    <mergeCell ref="B4:C4"/>
    <mergeCell ref="B5:C5"/>
    <mergeCell ref="A7:A11"/>
    <mergeCell ref="B7:C7"/>
    <mergeCell ref="D7:E7"/>
    <mergeCell ref="B8:C8"/>
    <mergeCell ref="D8:E8"/>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pane ySplit="6" topLeftCell="A7" activePane="bottomLeft" state="frozen"/>
      <selection pane="topLeft" activeCell="A1" sqref="A1"/>
      <selection pane="bottomLeft" activeCell="A10" sqref="A10:B10"/>
    </sheetView>
  </sheetViews>
  <sheetFormatPr defaultColWidth="9.00390625" defaultRowHeight="14.25"/>
  <cols>
    <col min="1" max="1" width="16.375" style="0" customWidth="1"/>
    <col min="2" max="2" width="104.625" style="0" customWidth="1"/>
  </cols>
  <sheetData>
    <row r="1" spans="1:2" ht="6.75" customHeight="1">
      <c r="A1" s="1" t="s">
        <v>0</v>
      </c>
      <c r="B1" s="2" t="s">
        <v>0</v>
      </c>
    </row>
    <row r="2" spans="1:2" ht="17.25" customHeight="1">
      <c r="A2" s="3" t="s">
        <v>273</v>
      </c>
      <c r="B2" s="4" t="s">
        <v>1</v>
      </c>
    </row>
    <row r="3" spans="1:2" ht="24" customHeight="1">
      <c r="A3" s="5"/>
      <c r="B3" s="5"/>
    </row>
    <row r="4" spans="1:2" ht="30.75" customHeight="1">
      <c r="A4" s="5"/>
      <c r="B4" s="5"/>
    </row>
    <row r="5" spans="1:2" ht="33" customHeight="1">
      <c r="A5" s="5"/>
      <c r="B5" s="5"/>
    </row>
    <row r="6" spans="1:2" ht="51" customHeight="1">
      <c r="A6" s="206" t="s">
        <v>414</v>
      </c>
      <c r="B6" s="206"/>
    </row>
    <row r="7" spans="1:2" ht="33.75" customHeight="1">
      <c r="A7" s="206"/>
      <c r="B7" s="206"/>
    </row>
    <row r="8" spans="1:2" ht="29.25" customHeight="1">
      <c r="A8" s="206"/>
      <c r="B8" s="206"/>
    </row>
    <row r="9" spans="1:2" ht="21" customHeight="1">
      <c r="A9" s="206"/>
      <c r="B9" s="206"/>
    </row>
    <row r="10" spans="1:2" ht="67.5" customHeight="1">
      <c r="A10" s="104" t="s">
        <v>232</v>
      </c>
      <c r="B10" s="104"/>
    </row>
    <row r="11" spans="1:2" ht="21" customHeight="1">
      <c r="A11" s="6"/>
      <c r="B11" s="6"/>
    </row>
    <row r="12" spans="1:2" ht="21" customHeight="1">
      <c r="A12" s="6"/>
      <c r="B12" s="6"/>
    </row>
    <row r="13" spans="1:2" ht="21" customHeight="1">
      <c r="A13" s="6"/>
      <c r="B13" s="7"/>
    </row>
    <row r="14" spans="1:2" ht="48" customHeight="1">
      <c r="A14" s="105" t="s">
        <v>413</v>
      </c>
      <c r="B14" s="105"/>
    </row>
    <row r="15" spans="1:2" ht="21" customHeight="1">
      <c r="A15" s="6"/>
      <c r="B15" s="6"/>
    </row>
    <row r="16" spans="1:2" ht="21" customHeight="1">
      <c r="A16" s="6"/>
      <c r="B16" s="6"/>
    </row>
    <row r="17" spans="1:2" ht="20.25" customHeight="1">
      <c r="A17" s="6"/>
      <c r="B17" s="6"/>
    </row>
    <row r="18" spans="1:2" ht="41.25" customHeight="1" hidden="1">
      <c r="A18" s="106"/>
      <c r="B18" s="106"/>
    </row>
  </sheetData>
  <sheetProtection/>
  <mergeCells count="4">
    <mergeCell ref="A10:B10"/>
    <mergeCell ref="A14:B14"/>
    <mergeCell ref="A18:B18"/>
    <mergeCell ref="A6:B9"/>
  </mergeCells>
  <printOptions horizontalCentered="1"/>
  <pageMargins left="0.7086614173228347" right="0.6299212598425197" top="0.3937007874015748" bottom="0.5905511811023623" header="0.5" footer="0.5"/>
  <pageSetup horizontalDpi="600" verticalDpi="600" orientation="landscape" pageOrder="overThenDown" paperSize="9" r:id="rId1"/>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B21" sqref="B21"/>
    </sheetView>
  </sheetViews>
  <sheetFormatPr defaultColWidth="9.00390625" defaultRowHeight="14.25"/>
  <cols>
    <col min="1" max="1" width="56.125" style="0" bestFit="1" customWidth="1"/>
    <col min="2" max="16384" width="80.75390625" style="0" customWidth="1"/>
  </cols>
  <sheetData>
    <row r="1" ht="20.25">
      <c r="A1" s="202" t="s">
        <v>399</v>
      </c>
    </row>
    <row r="2" ht="20.25">
      <c r="A2" s="202" t="s">
        <v>400</v>
      </c>
    </row>
    <row r="3" ht="20.25">
      <c r="A3" s="202" t="s">
        <v>401</v>
      </c>
    </row>
    <row r="4" ht="20.25">
      <c r="A4" s="202" t="s">
        <v>402</v>
      </c>
    </row>
    <row r="5" ht="20.25">
      <c r="A5" s="202" t="s">
        <v>403</v>
      </c>
    </row>
    <row r="6" ht="20.25">
      <c r="A6" s="202" t="s">
        <v>404</v>
      </c>
    </row>
    <row r="7" ht="20.25">
      <c r="A7" s="202" t="s">
        <v>405</v>
      </c>
    </row>
    <row r="8" ht="20.25">
      <c r="A8" s="202" t="s">
        <v>406</v>
      </c>
    </row>
    <row r="9" ht="20.25">
      <c r="A9" s="203" t="s">
        <v>407</v>
      </c>
    </row>
    <row r="10" ht="20.25">
      <c r="A10" s="203" t="s">
        <v>408</v>
      </c>
    </row>
  </sheetData>
  <sheetProtection/>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F37"/>
  <sheetViews>
    <sheetView zoomScale="85" zoomScaleNormal="85" zoomScalePageLayoutView="0" workbookViewId="0" topLeftCell="A1">
      <pane ySplit="5" topLeftCell="A6" activePane="bottomLeft" state="frozen"/>
      <selection pane="topLeft" activeCell="A1" sqref="A1"/>
      <selection pane="bottomLeft" activeCell="J18" sqref="J18"/>
    </sheetView>
  </sheetViews>
  <sheetFormatPr defaultColWidth="9.00390625" defaultRowHeight="14.25"/>
  <cols>
    <col min="1" max="1" width="35.50390625" style="0" bestFit="1" customWidth="1"/>
    <col min="2" max="2" width="10.50390625" style="0" bestFit="1" customWidth="1"/>
    <col min="3" max="3" width="43.875" style="0" bestFit="1" customWidth="1"/>
    <col min="4" max="4" width="10.50390625" style="0" bestFit="1" customWidth="1"/>
    <col min="5" max="5" width="14.375" style="0" bestFit="1" customWidth="1"/>
    <col min="6" max="6" width="16.375" style="0" bestFit="1" customWidth="1"/>
  </cols>
  <sheetData>
    <row r="1" spans="1:6" ht="14.25">
      <c r="A1" s="8" t="s">
        <v>2</v>
      </c>
      <c r="B1" s="9"/>
      <c r="C1" s="10"/>
      <c r="D1" s="10"/>
      <c r="E1" s="10"/>
      <c r="F1" s="11"/>
    </row>
    <row r="2" spans="1:6" ht="27">
      <c r="A2" s="107" t="s">
        <v>260</v>
      </c>
      <c r="B2" s="108"/>
      <c r="C2" s="108"/>
      <c r="D2" s="108"/>
      <c r="E2" s="108"/>
      <c r="F2" s="108"/>
    </row>
    <row r="3" spans="1:6" ht="14.25">
      <c r="A3" s="109" t="s">
        <v>210</v>
      </c>
      <c r="B3" s="110"/>
      <c r="C3" s="110"/>
      <c r="D3" s="40"/>
      <c r="E3" s="23" t="s">
        <v>3</v>
      </c>
      <c r="F3" s="39" t="s">
        <v>231</v>
      </c>
    </row>
    <row r="4" spans="1:6" ht="14.25">
      <c r="A4" s="111" t="s">
        <v>4</v>
      </c>
      <c r="B4" s="111"/>
      <c r="C4" s="111" t="s">
        <v>5</v>
      </c>
      <c r="D4" s="111"/>
      <c r="E4" s="111"/>
      <c r="F4" s="111"/>
    </row>
    <row r="5" spans="1:6" ht="14.25">
      <c r="A5" s="19" t="s">
        <v>6</v>
      </c>
      <c r="B5" s="19" t="s">
        <v>7</v>
      </c>
      <c r="C5" s="19" t="s">
        <v>6</v>
      </c>
      <c r="D5" s="19" t="s">
        <v>8</v>
      </c>
      <c r="E5" s="19" t="s">
        <v>9</v>
      </c>
      <c r="F5" s="19" t="s">
        <v>10</v>
      </c>
    </row>
    <row r="6" spans="1:6" ht="14.25">
      <c r="A6" s="59" t="s">
        <v>11</v>
      </c>
      <c r="B6" s="20">
        <f>B7+B8</f>
        <v>31470.34</v>
      </c>
      <c r="C6" s="59" t="s">
        <v>12</v>
      </c>
      <c r="D6" s="60">
        <f>SUM(D7:D34)</f>
        <v>31627.780000000002</v>
      </c>
      <c r="E6" s="60">
        <f>SUM(E7:E34)</f>
        <v>11627.78</v>
      </c>
      <c r="F6" s="20">
        <f>SUM(F7:F34)</f>
        <v>20000</v>
      </c>
    </row>
    <row r="7" spans="1:6" ht="14.25">
      <c r="A7" s="59" t="s">
        <v>13</v>
      </c>
      <c r="B7" s="20">
        <v>11470.34</v>
      </c>
      <c r="C7" s="59" t="s">
        <v>14</v>
      </c>
      <c r="D7" s="60">
        <f>SUM(E7:F7)</f>
        <v>0</v>
      </c>
      <c r="E7" s="60" t="s">
        <v>0</v>
      </c>
      <c r="F7" s="20" t="s">
        <v>0</v>
      </c>
    </row>
    <row r="8" spans="1:6" ht="14.25">
      <c r="A8" s="59" t="s">
        <v>15</v>
      </c>
      <c r="B8" s="20">
        <v>20000</v>
      </c>
      <c r="C8" s="59" t="s">
        <v>16</v>
      </c>
      <c r="D8" s="20">
        <f aca="true" t="shared" si="0" ref="D8:D34">SUM(E8:F8)</f>
        <v>0</v>
      </c>
      <c r="E8" s="20" t="s">
        <v>0</v>
      </c>
      <c r="F8" s="20" t="s">
        <v>0</v>
      </c>
    </row>
    <row r="9" spans="1:6" ht="15.75">
      <c r="A9" s="61"/>
      <c r="B9" s="61"/>
      <c r="C9" s="59" t="s">
        <v>17</v>
      </c>
      <c r="D9" s="20">
        <f t="shared" si="0"/>
        <v>0</v>
      </c>
      <c r="E9" s="20" t="s">
        <v>0</v>
      </c>
      <c r="F9" s="20" t="s">
        <v>0</v>
      </c>
    </row>
    <row r="10" spans="1:6" ht="14.25">
      <c r="A10" s="59" t="s">
        <v>18</v>
      </c>
      <c r="B10" s="62">
        <f>B11+B12</f>
        <v>157.44</v>
      </c>
      <c r="C10" s="59" t="s">
        <v>19</v>
      </c>
      <c r="D10" s="20">
        <f t="shared" si="0"/>
        <v>0</v>
      </c>
      <c r="E10" s="20" t="s">
        <v>0</v>
      </c>
      <c r="F10" s="20" t="s">
        <v>0</v>
      </c>
    </row>
    <row r="11" spans="1:6" ht="14.25">
      <c r="A11" s="59" t="s">
        <v>20</v>
      </c>
      <c r="B11" s="20">
        <v>157.44</v>
      </c>
      <c r="C11" s="59" t="s">
        <v>21</v>
      </c>
      <c r="D11" s="20">
        <f t="shared" si="0"/>
        <v>0</v>
      </c>
      <c r="E11" s="20" t="s">
        <v>0</v>
      </c>
      <c r="F11" s="20" t="s">
        <v>0</v>
      </c>
    </row>
    <row r="12" spans="1:6" ht="14.25">
      <c r="A12" s="59" t="s">
        <v>22</v>
      </c>
      <c r="B12" s="20">
        <v>0</v>
      </c>
      <c r="C12" s="59" t="s">
        <v>233</v>
      </c>
      <c r="D12" s="20">
        <f t="shared" si="0"/>
        <v>11250.09</v>
      </c>
      <c r="E12" s="20">
        <f>11094.71+155.7-0.32</f>
        <v>11250.09</v>
      </c>
      <c r="F12" s="20" t="s">
        <v>0</v>
      </c>
    </row>
    <row r="13" spans="1:6" ht="15.75">
      <c r="A13" s="61"/>
      <c r="B13" s="61"/>
      <c r="C13" s="59" t="s">
        <v>23</v>
      </c>
      <c r="D13" s="20">
        <f t="shared" si="0"/>
        <v>0</v>
      </c>
      <c r="E13" s="20" t="s">
        <v>0</v>
      </c>
      <c r="F13" s="20" t="s">
        <v>0</v>
      </c>
    </row>
    <row r="14" spans="1:6" ht="15.75">
      <c r="A14" s="61"/>
      <c r="B14" s="61"/>
      <c r="C14" s="59" t="s">
        <v>24</v>
      </c>
      <c r="D14" s="20">
        <f t="shared" si="0"/>
        <v>235.62</v>
      </c>
      <c r="E14" s="20">
        <f>233.56+2.06</f>
        <v>235.62</v>
      </c>
      <c r="F14" s="20" t="s">
        <v>0</v>
      </c>
    </row>
    <row r="15" spans="1:6" ht="15.75">
      <c r="A15" s="61"/>
      <c r="B15" s="61"/>
      <c r="C15" s="59" t="s">
        <v>25</v>
      </c>
      <c r="D15" s="20">
        <f t="shared" si="0"/>
        <v>0</v>
      </c>
      <c r="E15" s="20" t="s">
        <v>0</v>
      </c>
      <c r="F15" s="20" t="s">
        <v>0</v>
      </c>
    </row>
    <row r="16" spans="1:6" ht="15.75">
      <c r="A16" s="61"/>
      <c r="B16" s="61"/>
      <c r="C16" s="59" t="s">
        <v>26</v>
      </c>
      <c r="D16" s="20">
        <f t="shared" si="0"/>
        <v>43.19</v>
      </c>
      <c r="E16" s="20">
        <v>43.19</v>
      </c>
      <c r="F16" s="20" t="s">
        <v>0</v>
      </c>
    </row>
    <row r="17" spans="1:6" ht="15.75">
      <c r="A17" s="61"/>
      <c r="B17" s="61"/>
      <c r="C17" s="59" t="s">
        <v>27</v>
      </c>
      <c r="D17" s="20">
        <f t="shared" si="0"/>
        <v>0</v>
      </c>
      <c r="E17" s="20" t="s">
        <v>0</v>
      </c>
      <c r="F17" s="20" t="s">
        <v>0</v>
      </c>
    </row>
    <row r="18" spans="1:6" ht="15.75">
      <c r="A18" s="61"/>
      <c r="B18" s="61"/>
      <c r="C18" s="59" t="s">
        <v>28</v>
      </c>
      <c r="D18" s="20">
        <f t="shared" si="0"/>
        <v>20000</v>
      </c>
      <c r="E18" s="20" t="s">
        <v>0</v>
      </c>
      <c r="F18" s="20">
        <v>20000</v>
      </c>
    </row>
    <row r="19" spans="1:6" ht="15.75">
      <c r="A19" s="61"/>
      <c r="B19" s="61"/>
      <c r="C19" s="59" t="s">
        <v>29</v>
      </c>
      <c r="D19" s="20">
        <f t="shared" si="0"/>
        <v>0</v>
      </c>
      <c r="E19" s="20" t="s">
        <v>0</v>
      </c>
      <c r="F19" s="20" t="s">
        <v>0</v>
      </c>
    </row>
    <row r="20" spans="1:6" ht="15.75">
      <c r="A20" s="61"/>
      <c r="B20" s="61"/>
      <c r="C20" s="59" t="s">
        <v>30</v>
      </c>
      <c r="D20" s="20">
        <f t="shared" si="0"/>
        <v>0</v>
      </c>
      <c r="E20" s="20" t="s">
        <v>0</v>
      </c>
      <c r="F20" s="20" t="s">
        <v>0</v>
      </c>
    </row>
    <row r="21" spans="1:6" ht="15.75">
      <c r="A21" s="61"/>
      <c r="B21" s="61"/>
      <c r="C21" s="59" t="s">
        <v>31</v>
      </c>
      <c r="D21" s="20">
        <f t="shared" si="0"/>
        <v>0</v>
      </c>
      <c r="E21" s="20" t="s">
        <v>0</v>
      </c>
      <c r="F21" s="20" t="s">
        <v>0</v>
      </c>
    </row>
    <row r="22" spans="1:6" ht="15.75">
      <c r="A22" s="61"/>
      <c r="B22" s="61"/>
      <c r="C22" s="59" t="s">
        <v>32</v>
      </c>
      <c r="D22" s="20">
        <f t="shared" si="0"/>
        <v>0</v>
      </c>
      <c r="E22" s="20" t="s">
        <v>0</v>
      </c>
      <c r="F22" s="20" t="s">
        <v>0</v>
      </c>
    </row>
    <row r="23" spans="1:6" ht="15.75">
      <c r="A23" s="61"/>
      <c r="B23" s="61"/>
      <c r="C23" s="59" t="s">
        <v>33</v>
      </c>
      <c r="D23" s="20">
        <f t="shared" si="0"/>
        <v>0</v>
      </c>
      <c r="E23" s="20" t="s">
        <v>0</v>
      </c>
      <c r="F23" s="20" t="s">
        <v>0</v>
      </c>
    </row>
    <row r="24" spans="1:6" ht="15.75">
      <c r="A24" s="61"/>
      <c r="B24" s="61"/>
      <c r="C24" s="59" t="s">
        <v>34</v>
      </c>
      <c r="D24" s="20">
        <f t="shared" si="0"/>
        <v>0</v>
      </c>
      <c r="E24" s="20" t="s">
        <v>0</v>
      </c>
      <c r="F24" s="20" t="s">
        <v>0</v>
      </c>
    </row>
    <row r="25" spans="1:6" ht="15.75">
      <c r="A25" s="61"/>
      <c r="B25" s="61"/>
      <c r="C25" s="59" t="s">
        <v>35</v>
      </c>
      <c r="D25" s="20">
        <f t="shared" si="0"/>
        <v>0</v>
      </c>
      <c r="E25" s="20" t="s">
        <v>0</v>
      </c>
      <c r="F25" s="20" t="s">
        <v>0</v>
      </c>
    </row>
    <row r="26" spans="1:6" ht="15.75">
      <c r="A26" s="61"/>
      <c r="B26" s="61"/>
      <c r="C26" s="59" t="s">
        <v>36</v>
      </c>
      <c r="D26" s="20">
        <f t="shared" si="0"/>
        <v>98.88</v>
      </c>
      <c r="E26" s="20">
        <v>98.88</v>
      </c>
      <c r="F26" s="20"/>
    </row>
    <row r="27" spans="1:6" ht="15.75">
      <c r="A27" s="61"/>
      <c r="B27" s="61"/>
      <c r="C27" s="59" t="s">
        <v>37</v>
      </c>
      <c r="D27" s="20">
        <f t="shared" si="0"/>
        <v>0</v>
      </c>
      <c r="E27" s="20" t="s">
        <v>0</v>
      </c>
      <c r="F27" s="20" t="s">
        <v>0</v>
      </c>
    </row>
    <row r="28" spans="1:6" ht="15.75">
      <c r="A28" s="61"/>
      <c r="B28" s="61"/>
      <c r="C28" s="59" t="s">
        <v>38</v>
      </c>
      <c r="D28" s="20">
        <f t="shared" si="0"/>
        <v>0</v>
      </c>
      <c r="E28" s="20" t="s">
        <v>0</v>
      </c>
      <c r="F28" s="20" t="s">
        <v>0</v>
      </c>
    </row>
    <row r="29" spans="1:6" ht="15.75">
      <c r="A29" s="61"/>
      <c r="B29" s="61"/>
      <c r="C29" s="59" t="s">
        <v>39</v>
      </c>
      <c r="D29" s="20">
        <f t="shared" si="0"/>
        <v>0</v>
      </c>
      <c r="E29" s="20" t="s">
        <v>0</v>
      </c>
      <c r="F29" s="20" t="s">
        <v>0</v>
      </c>
    </row>
    <row r="30" spans="1:6" ht="15.75">
      <c r="A30" s="61"/>
      <c r="B30" s="61"/>
      <c r="C30" s="59" t="s">
        <v>40</v>
      </c>
      <c r="D30" s="20">
        <f t="shared" si="0"/>
        <v>0</v>
      </c>
      <c r="E30" s="20" t="s">
        <v>0</v>
      </c>
      <c r="F30" s="20" t="s">
        <v>0</v>
      </c>
    </row>
    <row r="31" spans="1:6" ht="15.75">
      <c r="A31" s="61"/>
      <c r="B31" s="61"/>
      <c r="C31" s="59" t="s">
        <v>41</v>
      </c>
      <c r="D31" s="20">
        <f t="shared" si="0"/>
        <v>0</v>
      </c>
      <c r="E31" s="20" t="s">
        <v>0</v>
      </c>
      <c r="F31" s="20" t="s">
        <v>0</v>
      </c>
    </row>
    <row r="32" spans="1:6" ht="15.75">
      <c r="A32" s="61"/>
      <c r="B32" s="61"/>
      <c r="C32" s="59" t="s">
        <v>42</v>
      </c>
      <c r="D32" s="20">
        <f t="shared" si="0"/>
        <v>0</v>
      </c>
      <c r="E32" s="20" t="s">
        <v>0</v>
      </c>
      <c r="F32" s="20" t="s">
        <v>0</v>
      </c>
    </row>
    <row r="33" spans="1:6" ht="15.75">
      <c r="A33" s="61"/>
      <c r="B33" s="61"/>
      <c r="C33" s="59" t="s">
        <v>43</v>
      </c>
      <c r="D33" s="20">
        <f t="shared" si="0"/>
        <v>0</v>
      </c>
      <c r="E33" s="20" t="s">
        <v>0</v>
      </c>
      <c r="F33" s="20" t="s">
        <v>0</v>
      </c>
    </row>
    <row r="34" spans="1:6" ht="15.75">
      <c r="A34" s="61"/>
      <c r="B34" s="61"/>
      <c r="C34" s="59" t="s">
        <v>44</v>
      </c>
      <c r="D34" s="20">
        <f t="shared" si="0"/>
        <v>0</v>
      </c>
      <c r="E34" s="20" t="s">
        <v>0</v>
      </c>
      <c r="F34" s="20" t="s">
        <v>0</v>
      </c>
    </row>
    <row r="35" spans="1:6" ht="14.25">
      <c r="A35" s="63"/>
      <c r="B35" s="42" t="s">
        <v>0</v>
      </c>
      <c r="C35" s="59" t="s">
        <v>45</v>
      </c>
      <c r="D35" s="42">
        <v>0</v>
      </c>
      <c r="E35" s="42">
        <v>0</v>
      </c>
      <c r="F35" s="42">
        <v>0</v>
      </c>
    </row>
    <row r="36" spans="1:6" ht="14.25">
      <c r="A36" s="19" t="s">
        <v>46</v>
      </c>
      <c r="B36" s="64">
        <f>B6+B10</f>
        <v>31627.78</v>
      </c>
      <c r="C36" s="19" t="s">
        <v>47</v>
      </c>
      <c r="D36" s="64">
        <f>D6+D35</f>
        <v>31627.780000000002</v>
      </c>
      <c r="E36" s="64">
        <f>E6+E35</f>
        <v>11627.78</v>
      </c>
      <c r="F36" s="64">
        <f>F6+F35</f>
        <v>20000</v>
      </c>
    </row>
    <row r="37" spans="5:6" ht="14.25">
      <c r="E37" s="58"/>
      <c r="F37" s="58"/>
    </row>
  </sheetData>
  <sheetProtection/>
  <mergeCells count="4">
    <mergeCell ref="A2:F2"/>
    <mergeCell ref="A3:C3"/>
    <mergeCell ref="A4:B4"/>
    <mergeCell ref="C4:F4"/>
  </mergeCells>
  <printOptions horizontalCentered="1" verticalCentered="1"/>
  <pageMargins left="0.2362204724409449" right="0.2362204724409449" top="0.31496062992125984" bottom="0.31496062992125984" header="0.31496062992125984" footer="0.31496062992125984"/>
  <pageSetup fitToHeight="1" fitToWidth="1" horizontalDpi="600" verticalDpi="600" orientation="landscape" pageOrder="overThenDown" paperSize="9" scale="83"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E25"/>
  <sheetViews>
    <sheetView zoomScalePageLayoutView="0" workbookViewId="0" topLeftCell="A1">
      <pane ySplit="5" topLeftCell="A6" activePane="bottomLeft" state="frozen"/>
      <selection pane="topLeft" activeCell="A1" sqref="A1"/>
      <selection pane="bottomLeft" activeCell="A2" sqref="A2:E2"/>
    </sheetView>
  </sheetViews>
  <sheetFormatPr defaultColWidth="9.00390625" defaultRowHeight="14.25"/>
  <cols>
    <col min="1" max="1" width="9.75390625" style="0" bestFit="1" customWidth="1"/>
    <col min="2" max="2" width="29.375" style="0" bestFit="1" customWidth="1"/>
    <col min="3" max="3" width="13.25390625" style="0" bestFit="1" customWidth="1"/>
    <col min="4" max="4" width="13.875" style="0" bestFit="1" customWidth="1"/>
    <col min="5" max="5" width="13.25390625" style="0" bestFit="1" customWidth="1"/>
  </cols>
  <sheetData>
    <row r="1" spans="1:5" ht="14.25">
      <c r="A1" s="112" t="s">
        <v>48</v>
      </c>
      <c r="B1" s="112"/>
      <c r="C1" s="9"/>
      <c r="D1" s="13" t="s">
        <v>49</v>
      </c>
      <c r="E1" s="11"/>
    </row>
    <row r="2" spans="1:5" ht="27">
      <c r="A2" s="113" t="s">
        <v>276</v>
      </c>
      <c r="B2" s="108"/>
      <c r="C2" s="108"/>
      <c r="D2" s="108"/>
      <c r="E2" s="108"/>
    </row>
    <row r="3" spans="1:5" ht="14.25">
      <c r="A3" s="109" t="s">
        <v>210</v>
      </c>
      <c r="B3" s="110"/>
      <c r="C3" s="110"/>
      <c r="D3" s="23" t="s">
        <v>3</v>
      </c>
      <c r="E3" s="39" t="s">
        <v>231</v>
      </c>
    </row>
    <row r="4" spans="1:5" ht="14.25">
      <c r="A4" s="111" t="s">
        <v>50</v>
      </c>
      <c r="B4" s="111"/>
      <c r="C4" s="111" t="s">
        <v>51</v>
      </c>
      <c r="D4" s="111"/>
      <c r="E4" s="111"/>
    </row>
    <row r="5" spans="1:5" ht="14.25">
      <c r="A5" s="19" t="s">
        <v>52</v>
      </c>
      <c r="B5" s="19" t="s">
        <v>53</v>
      </c>
      <c r="C5" s="19" t="s">
        <v>54</v>
      </c>
      <c r="D5" s="19" t="s">
        <v>55</v>
      </c>
      <c r="E5" s="19" t="s">
        <v>56</v>
      </c>
    </row>
    <row r="6" spans="1:5" ht="14.25">
      <c r="A6" s="26" t="s">
        <v>211</v>
      </c>
      <c r="B6" s="26" t="s">
        <v>212</v>
      </c>
      <c r="C6" s="94">
        <f>SUM(C7:C12)</f>
        <v>11094.71</v>
      </c>
      <c r="D6" s="94">
        <f>SUM(D7:D12)</f>
        <v>744.71</v>
      </c>
      <c r="E6" s="94">
        <f>SUM(E7:E12)</f>
        <v>10350</v>
      </c>
    </row>
    <row r="7" spans="1:5" ht="14.25">
      <c r="A7" s="29" t="s">
        <v>143</v>
      </c>
      <c r="B7" s="30" t="s">
        <v>144</v>
      </c>
      <c r="C7" s="95">
        <f aca="true" t="shared" si="0" ref="C7:C12">D7+E7</f>
        <v>278.52</v>
      </c>
      <c r="D7" s="96">
        <v>278.52</v>
      </c>
      <c r="E7" s="96"/>
    </row>
    <row r="8" spans="1:5" ht="14.25">
      <c r="A8" s="29" t="s">
        <v>145</v>
      </c>
      <c r="B8" s="30" t="s">
        <v>146</v>
      </c>
      <c r="C8" s="95">
        <f t="shared" si="0"/>
        <v>150</v>
      </c>
      <c r="D8" s="97"/>
      <c r="E8" s="96">
        <v>150</v>
      </c>
    </row>
    <row r="9" spans="1:5" ht="14.25">
      <c r="A9" s="29" t="s">
        <v>167</v>
      </c>
      <c r="B9" s="30" t="s">
        <v>168</v>
      </c>
      <c r="C9" s="95">
        <f t="shared" si="0"/>
        <v>1200</v>
      </c>
      <c r="D9" s="96"/>
      <c r="E9" s="96">
        <v>1200</v>
      </c>
    </row>
    <row r="10" spans="1:5" ht="14.25">
      <c r="A10" s="29" t="s">
        <v>147</v>
      </c>
      <c r="B10" s="30" t="s">
        <v>148</v>
      </c>
      <c r="C10" s="95">
        <f t="shared" si="0"/>
        <v>466.19</v>
      </c>
      <c r="D10" s="96">
        <v>466.19</v>
      </c>
      <c r="E10" s="96"/>
    </row>
    <row r="11" spans="1:5" ht="14.25">
      <c r="A11" s="29" t="s">
        <v>169</v>
      </c>
      <c r="B11" s="30" t="s">
        <v>170</v>
      </c>
      <c r="C11" s="95">
        <f t="shared" si="0"/>
        <v>4500</v>
      </c>
      <c r="D11" s="96"/>
      <c r="E11" s="96">
        <v>4500</v>
      </c>
    </row>
    <row r="12" spans="1:5" ht="14.25">
      <c r="A12" s="29" t="s">
        <v>171</v>
      </c>
      <c r="B12" s="30" t="s">
        <v>172</v>
      </c>
      <c r="C12" s="95">
        <f t="shared" si="0"/>
        <v>4500</v>
      </c>
      <c r="D12" s="96"/>
      <c r="E12" s="96">
        <v>4500</v>
      </c>
    </row>
    <row r="13" spans="1:5" ht="14.25">
      <c r="A13" s="26" t="s">
        <v>213</v>
      </c>
      <c r="B13" s="26" t="s">
        <v>214</v>
      </c>
      <c r="C13" s="98">
        <f>SUM(C14:C17)</f>
        <v>233.56</v>
      </c>
      <c r="D13" s="98">
        <f>SUM(D14:D17)</f>
        <v>233.56</v>
      </c>
      <c r="E13" s="98">
        <f>SUM(E14:E17)</f>
        <v>0</v>
      </c>
    </row>
    <row r="14" spans="1:5" ht="14.25">
      <c r="A14" s="29" t="s">
        <v>149</v>
      </c>
      <c r="B14" s="30" t="s">
        <v>150</v>
      </c>
      <c r="C14" s="95">
        <f aca="true" t="shared" si="1" ref="C14:C24">D14+E14</f>
        <v>61.48</v>
      </c>
      <c r="D14" s="96">
        <v>61.48</v>
      </c>
      <c r="E14" s="96"/>
    </row>
    <row r="15" spans="1:5" ht="14.25">
      <c r="A15" s="29" t="s">
        <v>151</v>
      </c>
      <c r="B15" s="30" t="s">
        <v>152</v>
      </c>
      <c r="C15" s="95">
        <f t="shared" si="1"/>
        <v>22.890000000000004</v>
      </c>
      <c r="D15" s="96">
        <v>22.890000000000004</v>
      </c>
      <c r="E15" s="96"/>
    </row>
    <row r="16" spans="1:5" ht="14.25">
      <c r="A16" s="29" t="s">
        <v>153</v>
      </c>
      <c r="B16" s="30" t="s">
        <v>154</v>
      </c>
      <c r="C16" s="95">
        <f t="shared" si="1"/>
        <v>89.37000000000002</v>
      </c>
      <c r="D16" s="96">
        <v>89.37000000000002</v>
      </c>
      <c r="E16" s="96"/>
    </row>
    <row r="17" spans="1:5" ht="14.25">
      <c r="A17" s="29" t="s">
        <v>155</v>
      </c>
      <c r="B17" s="30" t="s">
        <v>156</v>
      </c>
      <c r="C17" s="95">
        <f t="shared" si="1"/>
        <v>59.81999999999999</v>
      </c>
      <c r="D17" s="96">
        <v>59.81999999999999</v>
      </c>
      <c r="E17" s="96"/>
    </row>
    <row r="18" spans="1:5" ht="14.25">
      <c r="A18" s="26" t="s">
        <v>215</v>
      </c>
      <c r="B18" s="26" t="s">
        <v>216</v>
      </c>
      <c r="C18" s="98">
        <f>C19+C20+C21</f>
        <v>43.19</v>
      </c>
      <c r="D18" s="98">
        <f>D19+D20+D21</f>
        <v>43.19</v>
      </c>
      <c r="E18" s="98">
        <f>E19+E20+E21</f>
        <v>0</v>
      </c>
    </row>
    <row r="19" spans="1:5" ht="14.25">
      <c r="A19" s="29" t="s">
        <v>157</v>
      </c>
      <c r="B19" s="30" t="s">
        <v>158</v>
      </c>
      <c r="C19" s="95">
        <f t="shared" si="1"/>
        <v>12.769999999999998</v>
      </c>
      <c r="D19" s="96">
        <v>12.769999999999998</v>
      </c>
      <c r="E19" s="96"/>
    </row>
    <row r="20" spans="1:5" ht="14.25">
      <c r="A20" s="29" t="s">
        <v>159</v>
      </c>
      <c r="B20" s="30" t="s">
        <v>160</v>
      </c>
      <c r="C20" s="95">
        <f t="shared" si="1"/>
        <v>25.510000000000005</v>
      </c>
      <c r="D20" s="96">
        <v>25.510000000000005</v>
      </c>
      <c r="E20" s="96"/>
    </row>
    <row r="21" spans="1:5" s="31" customFormat="1" ht="14.25">
      <c r="A21" s="29" t="s">
        <v>161</v>
      </c>
      <c r="B21" s="29" t="s">
        <v>162</v>
      </c>
      <c r="C21" s="95">
        <f t="shared" si="1"/>
        <v>4.91</v>
      </c>
      <c r="D21" s="96">
        <v>4.91</v>
      </c>
      <c r="E21" s="96"/>
    </row>
    <row r="22" spans="1:5" s="31" customFormat="1" ht="14.25">
      <c r="A22" s="27" t="s">
        <v>217</v>
      </c>
      <c r="B22" s="27" t="s">
        <v>218</v>
      </c>
      <c r="C22" s="98">
        <f>C23+C24</f>
        <v>98.88</v>
      </c>
      <c r="D22" s="98">
        <f>D23+D24</f>
        <v>98.88</v>
      </c>
      <c r="E22" s="98">
        <f>E23+E24</f>
        <v>0</v>
      </c>
    </row>
    <row r="23" spans="1:5" ht="14.25">
      <c r="A23" s="29" t="s">
        <v>163</v>
      </c>
      <c r="B23" s="30" t="s">
        <v>164</v>
      </c>
      <c r="C23" s="95">
        <f t="shared" si="1"/>
        <v>67.02</v>
      </c>
      <c r="D23" s="96">
        <v>67.02</v>
      </c>
      <c r="E23" s="96"/>
    </row>
    <row r="24" spans="1:5" ht="14.25">
      <c r="A24" s="29" t="s">
        <v>165</v>
      </c>
      <c r="B24" s="30" t="s">
        <v>166</v>
      </c>
      <c r="C24" s="95">
        <f t="shared" si="1"/>
        <v>31.86</v>
      </c>
      <c r="D24" s="96">
        <v>31.86</v>
      </c>
      <c r="E24" s="96"/>
    </row>
    <row r="25" spans="1:5" ht="14.25">
      <c r="A25" s="111" t="s">
        <v>57</v>
      </c>
      <c r="B25" s="111"/>
      <c r="C25" s="99">
        <f>C6+C13+C18+C22</f>
        <v>11470.339999999998</v>
      </c>
      <c r="D25" s="99">
        <f>D6+D13+D18+D22</f>
        <v>1120.3400000000001</v>
      </c>
      <c r="E25" s="99">
        <f>E6+E13+E18+E22</f>
        <v>10350</v>
      </c>
    </row>
  </sheetData>
  <sheetProtection/>
  <mergeCells count="6">
    <mergeCell ref="A1:B1"/>
    <mergeCell ref="A2:E2"/>
    <mergeCell ref="A3:C3"/>
    <mergeCell ref="A4:B4"/>
    <mergeCell ref="C4:E4"/>
    <mergeCell ref="A25:B25"/>
  </mergeCells>
  <printOptions horizontalCentered="1"/>
  <pageMargins left="0.7086614173228347" right="0.6299212598425197" top="0.3937007874015748" bottom="0.5905511811023623" header="0.5" footer="0.5"/>
  <pageSetup fitToHeight="1" fitToWidth="1" horizontalDpi="600" verticalDpi="600" orientation="landscape" pageOrder="overThenDown" paperSize="9"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E35"/>
  <sheetViews>
    <sheetView zoomScalePageLayoutView="0" workbookViewId="0" topLeftCell="A1">
      <pane ySplit="5" topLeftCell="A6" activePane="bottomLeft" state="frozen"/>
      <selection pane="topLeft" activeCell="A1" sqref="A1"/>
      <selection pane="bottomLeft" activeCell="F8" sqref="F8"/>
    </sheetView>
  </sheetViews>
  <sheetFormatPr defaultColWidth="9.00390625" defaultRowHeight="14.25"/>
  <cols>
    <col min="1" max="1" width="13.125" style="0" customWidth="1"/>
    <col min="2" max="2" width="33.875" style="0" bestFit="1" customWidth="1"/>
    <col min="3" max="3" width="17.875" style="22" customWidth="1"/>
    <col min="4" max="4" width="18.50390625" style="0" customWidth="1"/>
    <col min="5" max="5" width="19.125" style="0" customWidth="1"/>
  </cols>
  <sheetData>
    <row r="1" spans="1:5" ht="14.25">
      <c r="A1" s="112" t="s">
        <v>58</v>
      </c>
      <c r="B1" s="112"/>
      <c r="C1" s="21"/>
      <c r="D1" s="13" t="s">
        <v>49</v>
      </c>
      <c r="E1" s="11"/>
    </row>
    <row r="2" spans="1:5" ht="27">
      <c r="A2" s="113" t="s">
        <v>277</v>
      </c>
      <c r="B2" s="108"/>
      <c r="C2" s="108"/>
      <c r="D2" s="108"/>
      <c r="E2" s="108"/>
    </row>
    <row r="3" spans="1:5" ht="14.25">
      <c r="A3" s="109" t="s">
        <v>210</v>
      </c>
      <c r="B3" s="110"/>
      <c r="C3" s="57"/>
      <c r="D3" s="23" t="s">
        <v>3</v>
      </c>
      <c r="E3" s="39" t="s">
        <v>231</v>
      </c>
    </row>
    <row r="4" spans="1:5" ht="14.25">
      <c r="A4" s="207" t="s">
        <v>59</v>
      </c>
      <c r="B4" s="207"/>
      <c r="C4" s="207" t="s">
        <v>60</v>
      </c>
      <c r="D4" s="207"/>
      <c r="E4" s="207"/>
    </row>
    <row r="5" spans="1:5" ht="14.25">
      <c r="A5" s="208" t="s">
        <v>52</v>
      </c>
      <c r="B5" s="208" t="s">
        <v>53</v>
      </c>
      <c r="C5" s="209" t="s">
        <v>54</v>
      </c>
      <c r="D5" s="208" t="s">
        <v>61</v>
      </c>
      <c r="E5" s="208" t="s">
        <v>62</v>
      </c>
    </row>
    <row r="6" spans="1:5" ht="14.25">
      <c r="A6" s="210" t="s">
        <v>209</v>
      </c>
      <c r="B6" s="211" t="s">
        <v>208</v>
      </c>
      <c r="C6" s="212">
        <f>SUM(C7:C17)</f>
        <v>950.4800000000001</v>
      </c>
      <c r="D6" s="212">
        <f>SUM(D7:D17)</f>
        <v>950.4800000000001</v>
      </c>
      <c r="E6" s="212">
        <f>SUM(E7:E16)</f>
        <v>0</v>
      </c>
    </row>
    <row r="7" spans="1:5" ht="14.25">
      <c r="A7" s="213">
        <v>30101</v>
      </c>
      <c r="B7" s="214" t="s">
        <v>173</v>
      </c>
      <c r="C7" s="215">
        <f aca="true" t="shared" si="0" ref="C7:C34">SUM(D7:E7)</f>
        <v>307.70000000000005</v>
      </c>
      <c r="D7" s="216">
        <v>307.70000000000005</v>
      </c>
      <c r="E7" s="215"/>
    </row>
    <row r="8" spans="1:5" ht="14.25">
      <c r="A8" s="213">
        <v>30102</v>
      </c>
      <c r="B8" s="214" t="s">
        <v>174</v>
      </c>
      <c r="C8" s="215">
        <f t="shared" si="0"/>
        <v>239.01000000000002</v>
      </c>
      <c r="D8" s="216">
        <v>239.01000000000002</v>
      </c>
      <c r="E8" s="215"/>
    </row>
    <row r="9" spans="1:5" ht="14.25">
      <c r="A9" s="213">
        <v>30103</v>
      </c>
      <c r="B9" s="214" t="s">
        <v>175</v>
      </c>
      <c r="C9" s="215">
        <f t="shared" si="0"/>
        <v>8.440000000000001</v>
      </c>
      <c r="D9" s="216">
        <v>8.440000000000001</v>
      </c>
      <c r="E9" s="215"/>
    </row>
    <row r="10" spans="1:5" ht="14.25">
      <c r="A10" s="213">
        <v>30107</v>
      </c>
      <c r="B10" s="214" t="s">
        <v>176</v>
      </c>
      <c r="C10" s="215">
        <f t="shared" si="0"/>
        <v>132.97</v>
      </c>
      <c r="D10" s="216">
        <v>132.97</v>
      </c>
      <c r="E10" s="215"/>
    </row>
    <row r="11" spans="1:5" ht="14.25">
      <c r="A11" s="213">
        <v>30108</v>
      </c>
      <c r="B11" s="214" t="s">
        <v>177</v>
      </c>
      <c r="C11" s="215">
        <f t="shared" si="0"/>
        <v>89.37000000000002</v>
      </c>
      <c r="D11" s="216">
        <v>89.37000000000002</v>
      </c>
      <c r="E11" s="215"/>
    </row>
    <row r="12" spans="1:5" ht="14.25">
      <c r="A12" s="213">
        <v>30109</v>
      </c>
      <c r="B12" s="214" t="s">
        <v>178</v>
      </c>
      <c r="C12" s="215">
        <f t="shared" si="0"/>
        <v>59.81999999999999</v>
      </c>
      <c r="D12" s="216">
        <v>59.81999999999999</v>
      </c>
      <c r="E12" s="215"/>
    </row>
    <row r="13" spans="1:5" ht="14.25">
      <c r="A13" s="213" t="s">
        <v>200</v>
      </c>
      <c r="B13" s="214" t="s">
        <v>179</v>
      </c>
      <c r="C13" s="215">
        <f t="shared" si="0"/>
        <v>33.949999999999996</v>
      </c>
      <c r="D13" s="216">
        <v>33.949999999999996</v>
      </c>
      <c r="E13" s="215"/>
    </row>
    <row r="14" spans="1:5" ht="14.25">
      <c r="A14" s="213" t="s">
        <v>201</v>
      </c>
      <c r="B14" s="214" t="s">
        <v>180</v>
      </c>
      <c r="C14" s="215">
        <f t="shared" si="0"/>
        <v>4.91</v>
      </c>
      <c r="D14" s="216">
        <v>4.91</v>
      </c>
      <c r="E14" s="215"/>
    </row>
    <row r="15" spans="1:5" ht="14.25">
      <c r="A15" s="213" t="s">
        <v>202</v>
      </c>
      <c r="B15" s="214" t="s">
        <v>181</v>
      </c>
      <c r="C15" s="215">
        <f t="shared" si="0"/>
        <v>7.290000000000002</v>
      </c>
      <c r="D15" s="216">
        <v>7.290000000000002</v>
      </c>
      <c r="E15" s="215"/>
    </row>
    <row r="16" spans="1:5" ht="14.25">
      <c r="A16" s="213" t="s">
        <v>203</v>
      </c>
      <c r="B16" s="214" t="s">
        <v>182</v>
      </c>
      <c r="C16" s="215">
        <f t="shared" si="0"/>
        <v>67.02</v>
      </c>
      <c r="D16" s="216">
        <v>67.02</v>
      </c>
      <c r="E16" s="215"/>
    </row>
    <row r="17" spans="1:5" ht="14.25">
      <c r="A17" s="217">
        <v>30239</v>
      </c>
      <c r="B17" s="214" t="s">
        <v>193</v>
      </c>
      <c r="C17" s="215">
        <f t="shared" si="0"/>
        <v>0</v>
      </c>
      <c r="D17" s="216"/>
      <c r="E17" s="215"/>
    </row>
    <row r="18" spans="1:5" ht="14.25">
      <c r="A18" s="218">
        <v>302</v>
      </c>
      <c r="B18" s="211" t="s">
        <v>183</v>
      </c>
      <c r="C18" s="212">
        <f>SUM(C19:C29)</f>
        <v>85.72000000000001</v>
      </c>
      <c r="D18" s="212">
        <f>SUM(D19:D29)</f>
        <v>23.93</v>
      </c>
      <c r="E18" s="212">
        <f>SUM(E19:E29)</f>
        <v>61.790000000000006</v>
      </c>
    </row>
    <row r="19" spans="1:5" ht="14.25">
      <c r="A19" s="213" t="s">
        <v>204</v>
      </c>
      <c r="B19" s="214" t="s">
        <v>184</v>
      </c>
      <c r="C19" s="215">
        <f t="shared" si="0"/>
        <v>26.05</v>
      </c>
      <c r="D19" s="215"/>
      <c r="E19" s="216">
        <v>26.05</v>
      </c>
    </row>
    <row r="20" spans="1:5" ht="14.25">
      <c r="A20" s="213" t="s">
        <v>205</v>
      </c>
      <c r="B20" s="214" t="s">
        <v>185</v>
      </c>
      <c r="C20" s="215">
        <f t="shared" si="0"/>
        <v>0.55</v>
      </c>
      <c r="D20" s="215"/>
      <c r="E20" s="216">
        <v>0.55</v>
      </c>
    </row>
    <row r="21" spans="1:5" ht="14.25">
      <c r="A21" s="213" t="s">
        <v>206</v>
      </c>
      <c r="B21" s="214" t="s">
        <v>186</v>
      </c>
      <c r="C21" s="215">
        <f t="shared" si="0"/>
        <v>1.2</v>
      </c>
      <c r="D21" s="215"/>
      <c r="E21" s="216">
        <v>1.2</v>
      </c>
    </row>
    <row r="22" spans="1:5" ht="14.25">
      <c r="A22" s="213" t="s">
        <v>207</v>
      </c>
      <c r="B22" s="214" t="s">
        <v>187</v>
      </c>
      <c r="C22" s="215">
        <f t="shared" si="0"/>
        <v>3</v>
      </c>
      <c r="D22" s="215"/>
      <c r="E22" s="216">
        <v>3</v>
      </c>
    </row>
    <row r="23" spans="1:5" ht="14.25">
      <c r="A23" s="217">
        <v>30217</v>
      </c>
      <c r="B23" s="214" t="s">
        <v>188</v>
      </c>
      <c r="C23" s="215">
        <f t="shared" si="0"/>
        <v>0.42</v>
      </c>
      <c r="D23" s="215"/>
      <c r="E23" s="216">
        <v>0.42</v>
      </c>
    </row>
    <row r="24" spans="1:5" ht="14.25">
      <c r="A24" s="217">
        <v>30226</v>
      </c>
      <c r="B24" s="214" t="s">
        <v>189</v>
      </c>
      <c r="C24" s="215">
        <f t="shared" si="0"/>
        <v>1.2</v>
      </c>
      <c r="D24" s="215"/>
      <c r="E24" s="216">
        <v>1.2</v>
      </c>
    </row>
    <row r="25" spans="1:5" ht="14.25">
      <c r="A25" s="217">
        <v>30228</v>
      </c>
      <c r="B25" s="214" t="s">
        <v>190</v>
      </c>
      <c r="C25" s="215">
        <f t="shared" si="0"/>
        <v>11.18</v>
      </c>
      <c r="D25" s="215"/>
      <c r="E25" s="216">
        <v>11.18</v>
      </c>
    </row>
    <row r="26" spans="1:5" ht="14.25">
      <c r="A26" s="217">
        <v>30229</v>
      </c>
      <c r="B26" s="214" t="s">
        <v>191</v>
      </c>
      <c r="C26" s="215">
        <f t="shared" si="0"/>
        <v>13.950000000000001</v>
      </c>
      <c r="D26" s="215"/>
      <c r="E26" s="216">
        <v>13.950000000000001</v>
      </c>
    </row>
    <row r="27" spans="1:5" ht="14.25">
      <c r="A27" s="217">
        <v>30231</v>
      </c>
      <c r="B27" s="214" t="s">
        <v>192</v>
      </c>
      <c r="C27" s="215">
        <f t="shared" si="0"/>
        <v>3.24</v>
      </c>
      <c r="D27" s="215"/>
      <c r="E27" s="216">
        <v>3.24</v>
      </c>
    </row>
    <row r="28" spans="1:5" ht="14.25">
      <c r="A28" s="217">
        <v>30239</v>
      </c>
      <c r="B28" s="214" t="s">
        <v>193</v>
      </c>
      <c r="C28" s="215">
        <f t="shared" si="0"/>
        <v>22.78</v>
      </c>
      <c r="D28" s="216">
        <v>21.78</v>
      </c>
      <c r="E28" s="216">
        <v>1</v>
      </c>
    </row>
    <row r="29" spans="1:5" ht="14.25">
      <c r="A29" s="217">
        <v>30299</v>
      </c>
      <c r="B29" s="214" t="s">
        <v>194</v>
      </c>
      <c r="C29" s="215">
        <f t="shared" si="0"/>
        <v>2.15</v>
      </c>
      <c r="D29" s="216">
        <v>2.15</v>
      </c>
      <c r="E29" s="216"/>
    </row>
    <row r="30" spans="1:5" ht="14.25">
      <c r="A30" s="218">
        <v>303</v>
      </c>
      <c r="B30" s="211" t="s">
        <v>195</v>
      </c>
      <c r="C30" s="212">
        <f t="shared" si="0"/>
        <v>84.14</v>
      </c>
      <c r="D30" s="212">
        <f>SUM(D31:D34)</f>
        <v>84.14</v>
      </c>
      <c r="E30" s="212">
        <f>SUM(E31:E34)</f>
        <v>0</v>
      </c>
    </row>
    <row r="31" spans="1:5" ht="14.25">
      <c r="A31" s="217">
        <v>30301</v>
      </c>
      <c r="B31" s="214" t="s">
        <v>196</v>
      </c>
      <c r="C31" s="215">
        <f t="shared" si="0"/>
        <v>49.94</v>
      </c>
      <c r="D31" s="216">
        <v>49.94</v>
      </c>
      <c r="E31" s="215"/>
    </row>
    <row r="32" spans="1:5" ht="14.25">
      <c r="A32" s="217">
        <v>30301</v>
      </c>
      <c r="B32" s="214" t="s">
        <v>197</v>
      </c>
      <c r="C32" s="215">
        <f t="shared" si="0"/>
        <v>31.97</v>
      </c>
      <c r="D32" s="216">
        <v>31.97</v>
      </c>
      <c r="E32" s="215"/>
    </row>
    <row r="33" spans="1:5" ht="14.25">
      <c r="A33" s="217">
        <v>30305</v>
      </c>
      <c r="B33" s="214" t="s">
        <v>198</v>
      </c>
      <c r="C33" s="215">
        <f t="shared" si="0"/>
        <v>1.92</v>
      </c>
      <c r="D33" s="216">
        <v>1.92</v>
      </c>
      <c r="E33" s="215"/>
    </row>
    <row r="34" spans="1:5" ht="14.25">
      <c r="A34" s="217">
        <v>30307</v>
      </c>
      <c r="B34" s="214" t="s">
        <v>199</v>
      </c>
      <c r="C34" s="215">
        <f t="shared" si="0"/>
        <v>0.31000000000000005</v>
      </c>
      <c r="D34" s="216">
        <v>0.31000000000000005</v>
      </c>
      <c r="E34" s="215"/>
    </row>
    <row r="35" spans="1:5" ht="14.25">
      <c r="A35" s="207" t="s">
        <v>415</v>
      </c>
      <c r="B35" s="207"/>
      <c r="C35" s="219">
        <f>C6+C18+C30</f>
        <v>1120.3400000000001</v>
      </c>
      <c r="D35" s="219">
        <f>D6+D18+D30</f>
        <v>1058.5500000000002</v>
      </c>
      <c r="E35" s="219">
        <f>E6+E18+E30</f>
        <v>61.790000000000006</v>
      </c>
    </row>
  </sheetData>
  <sheetProtection/>
  <mergeCells count="6">
    <mergeCell ref="A1:B1"/>
    <mergeCell ref="A2:E2"/>
    <mergeCell ref="A3:B3"/>
    <mergeCell ref="A4:B4"/>
    <mergeCell ref="C4:E4"/>
    <mergeCell ref="A35:B35"/>
  </mergeCells>
  <printOptions horizontalCentered="1"/>
  <pageMargins left="0.7086614173228347" right="0.6299212598425197" top="0.3937007874015748" bottom="0.5905511811023623" header="0.5" footer="0.5"/>
  <pageSetup fitToWidth="0" fitToHeight="1" horizontalDpi="600" verticalDpi="600" orientation="landscape" pageOrder="overThenDown" paperSize="9" scale="85"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F43"/>
  <sheetViews>
    <sheetView zoomScale="85" zoomScaleNormal="85" zoomScalePageLayoutView="0" workbookViewId="0" topLeftCell="A1">
      <pane ySplit="5" topLeftCell="A6" activePane="bottomLeft" state="frozen"/>
      <selection pane="topLeft" activeCell="A1" sqref="A1"/>
      <selection pane="bottomLeft" activeCell="D43" sqref="D43"/>
    </sheetView>
  </sheetViews>
  <sheetFormatPr defaultColWidth="9.00390625" defaultRowHeight="14.25"/>
  <cols>
    <col min="1" max="1" width="33.25390625" style="0" customWidth="1"/>
    <col min="2" max="2" width="14.875" style="0" customWidth="1"/>
    <col min="3" max="3" width="36.00390625" style="0" customWidth="1"/>
    <col min="4" max="4" width="14.125" style="0" customWidth="1"/>
    <col min="6" max="6" width="12.125" style="0" bestFit="1" customWidth="1"/>
  </cols>
  <sheetData>
    <row r="1" spans="1:4" ht="14.25">
      <c r="A1" s="8" t="s">
        <v>70</v>
      </c>
      <c r="B1" s="9"/>
      <c r="C1" s="10"/>
      <c r="D1" s="11" t="s">
        <v>71</v>
      </c>
    </row>
    <row r="2" spans="1:4" ht="27">
      <c r="A2" s="107" t="s">
        <v>261</v>
      </c>
      <c r="B2" s="108"/>
      <c r="C2" s="108"/>
      <c r="D2" s="108"/>
    </row>
    <row r="3" spans="1:4" ht="14.25">
      <c r="A3" s="204" t="s">
        <v>210</v>
      </c>
      <c r="B3" s="13"/>
      <c r="C3" s="23" t="s">
        <v>3</v>
      </c>
      <c r="D3" s="39" t="s">
        <v>231</v>
      </c>
    </row>
    <row r="4" spans="1:4" ht="14.25">
      <c r="A4" s="111" t="s">
        <v>4</v>
      </c>
      <c r="B4" s="111"/>
      <c r="C4" s="111" t="s">
        <v>5</v>
      </c>
      <c r="D4" s="111"/>
    </row>
    <row r="5" spans="1:4" ht="14.25">
      <c r="A5" s="19" t="s">
        <v>6</v>
      </c>
      <c r="B5" s="19" t="s">
        <v>72</v>
      </c>
      <c r="C5" s="19" t="s">
        <v>6</v>
      </c>
      <c r="D5" s="19" t="s">
        <v>72</v>
      </c>
    </row>
    <row r="6" spans="1:4" ht="14.25">
      <c r="A6" s="59" t="s">
        <v>73</v>
      </c>
      <c r="B6" s="20">
        <v>11470.34</v>
      </c>
      <c r="C6" s="59" t="s">
        <v>74</v>
      </c>
      <c r="D6" s="20"/>
    </row>
    <row r="7" spans="1:4" ht="14.25">
      <c r="A7" s="59" t="s">
        <v>75</v>
      </c>
      <c r="B7" s="20">
        <v>20000</v>
      </c>
      <c r="C7" s="59" t="s">
        <v>76</v>
      </c>
      <c r="D7" s="20"/>
    </row>
    <row r="8" spans="1:4" ht="14.25">
      <c r="A8" s="59" t="s">
        <v>77</v>
      </c>
      <c r="B8" s="20"/>
      <c r="C8" s="59" t="s">
        <v>78</v>
      </c>
      <c r="D8" s="20"/>
    </row>
    <row r="9" spans="1:4" ht="14.25">
      <c r="A9" s="59" t="s">
        <v>79</v>
      </c>
      <c r="B9" s="20"/>
      <c r="C9" s="59" t="s">
        <v>80</v>
      </c>
      <c r="D9" s="20"/>
    </row>
    <row r="10" spans="1:4" ht="14.25">
      <c r="A10" s="59" t="s">
        <v>81</v>
      </c>
      <c r="B10" s="20"/>
      <c r="C10" s="59" t="s">
        <v>82</v>
      </c>
      <c r="D10" s="20"/>
    </row>
    <row r="11" spans="1:6" ht="14.25">
      <c r="A11" s="59" t="s">
        <v>83</v>
      </c>
      <c r="B11" s="20"/>
      <c r="C11" s="59" t="s">
        <v>84</v>
      </c>
      <c r="D11" s="20">
        <v>11250.09</v>
      </c>
      <c r="F11" s="88"/>
    </row>
    <row r="12" spans="1:4" ht="14.25">
      <c r="A12" s="59" t="s">
        <v>85</v>
      </c>
      <c r="B12" s="20"/>
      <c r="C12" s="59" t="s">
        <v>86</v>
      </c>
      <c r="D12" s="20"/>
    </row>
    <row r="13" spans="1:4" ht="14.25">
      <c r="A13" s="59" t="s">
        <v>87</v>
      </c>
      <c r="B13" s="20"/>
      <c r="C13" s="59" t="s">
        <v>88</v>
      </c>
      <c r="D13" s="20">
        <v>235.62</v>
      </c>
    </row>
    <row r="14" spans="1:4" ht="15.75">
      <c r="A14" s="61"/>
      <c r="B14" s="61"/>
      <c r="C14" s="59" t="s">
        <v>89</v>
      </c>
      <c r="D14" s="20"/>
    </row>
    <row r="15" spans="1:4" ht="15.75">
      <c r="A15" s="61"/>
      <c r="B15" s="61"/>
      <c r="C15" s="59" t="s">
        <v>90</v>
      </c>
      <c r="D15" s="20">
        <v>43.19</v>
      </c>
    </row>
    <row r="16" spans="1:4" ht="15.75">
      <c r="A16" s="61"/>
      <c r="B16" s="61"/>
      <c r="C16" s="59" t="s">
        <v>91</v>
      </c>
      <c r="D16" s="20"/>
    </row>
    <row r="17" spans="1:4" ht="15.75">
      <c r="A17" s="61"/>
      <c r="B17" s="61"/>
      <c r="C17" s="59" t="s">
        <v>92</v>
      </c>
      <c r="D17" s="20">
        <v>20000</v>
      </c>
    </row>
    <row r="18" spans="1:4" ht="15.75">
      <c r="A18" s="61"/>
      <c r="B18" s="61"/>
      <c r="C18" s="59" t="s">
        <v>93</v>
      </c>
      <c r="D18" s="20"/>
    </row>
    <row r="19" spans="1:4" ht="15.75">
      <c r="A19" s="61"/>
      <c r="B19" s="61"/>
      <c r="C19" s="59" t="s">
        <v>94</v>
      </c>
      <c r="D19" s="20"/>
    </row>
    <row r="20" spans="1:4" ht="15.75">
      <c r="A20" s="61"/>
      <c r="B20" s="61"/>
      <c r="C20" s="59" t="s">
        <v>95</v>
      </c>
      <c r="D20" s="20"/>
    </row>
    <row r="21" spans="1:4" ht="15.75">
      <c r="A21" s="61"/>
      <c r="B21" s="61"/>
      <c r="C21" s="59" t="s">
        <v>96</v>
      </c>
      <c r="D21" s="20"/>
    </row>
    <row r="22" spans="1:4" ht="15.75">
      <c r="A22" s="61"/>
      <c r="B22" s="61"/>
      <c r="C22" s="59" t="s">
        <v>97</v>
      </c>
      <c r="D22" s="20"/>
    </row>
    <row r="23" spans="1:4" ht="15.75">
      <c r="A23" s="61"/>
      <c r="B23" s="61"/>
      <c r="C23" s="59" t="s">
        <v>98</v>
      </c>
      <c r="D23" s="20"/>
    </row>
    <row r="24" spans="1:4" ht="15.75">
      <c r="A24" s="61"/>
      <c r="B24" s="61"/>
      <c r="C24" s="59" t="s">
        <v>99</v>
      </c>
      <c r="D24" s="20"/>
    </row>
    <row r="25" spans="1:4" ht="15.75">
      <c r="A25" s="61"/>
      <c r="B25" s="61"/>
      <c r="C25" s="59" t="s">
        <v>100</v>
      </c>
      <c r="D25" s="20">
        <v>98.87999999999998</v>
      </c>
    </row>
    <row r="26" spans="1:4" ht="15.75">
      <c r="A26" s="61"/>
      <c r="B26" s="61"/>
      <c r="C26" s="59" t="s">
        <v>101</v>
      </c>
      <c r="D26" s="20"/>
    </row>
    <row r="27" spans="1:4" ht="15.75">
      <c r="A27" s="61"/>
      <c r="B27" s="61"/>
      <c r="C27" s="59" t="s">
        <v>102</v>
      </c>
      <c r="D27" s="20"/>
    </row>
    <row r="28" spans="1:4" ht="15.75">
      <c r="A28" s="61"/>
      <c r="B28" s="61"/>
      <c r="C28" s="59" t="s">
        <v>103</v>
      </c>
      <c r="D28" s="20"/>
    </row>
    <row r="29" spans="1:4" ht="15.75">
      <c r="A29" s="61"/>
      <c r="B29" s="61"/>
      <c r="C29" s="59" t="s">
        <v>104</v>
      </c>
      <c r="D29" s="20"/>
    </row>
    <row r="30" spans="1:4" ht="15.75">
      <c r="A30" s="61"/>
      <c r="B30" s="61"/>
      <c r="C30" s="59" t="s">
        <v>105</v>
      </c>
      <c r="D30" s="20"/>
    </row>
    <row r="31" spans="1:4" ht="15.75">
      <c r="A31" s="61"/>
      <c r="B31" s="61"/>
      <c r="C31" s="59" t="s">
        <v>106</v>
      </c>
      <c r="D31" s="20"/>
    </row>
    <row r="32" spans="1:4" ht="15.75">
      <c r="A32" s="61"/>
      <c r="B32" s="61"/>
      <c r="C32" s="59" t="s">
        <v>107</v>
      </c>
      <c r="D32" s="20"/>
    </row>
    <row r="33" spans="1:4" ht="15.75">
      <c r="A33" s="61"/>
      <c r="B33" s="61"/>
      <c r="C33" s="59" t="s">
        <v>108</v>
      </c>
      <c r="D33" s="20"/>
    </row>
    <row r="34" spans="1:4" ht="14.25">
      <c r="A34" s="19" t="s">
        <v>109</v>
      </c>
      <c r="B34" s="62">
        <f>SUM(B6:B13)-B11</f>
        <v>31470.34</v>
      </c>
      <c r="C34" s="19" t="s">
        <v>110</v>
      </c>
      <c r="D34" s="20">
        <f>SUM(D6:D33)</f>
        <v>31627.780000000002</v>
      </c>
    </row>
    <row r="35" spans="1:4" ht="14.25">
      <c r="A35" s="59" t="s">
        <v>111</v>
      </c>
      <c r="B35" s="20"/>
      <c r="C35" s="59" t="s">
        <v>112</v>
      </c>
      <c r="D35" s="20"/>
    </row>
    <row r="36" spans="1:4" ht="15.75">
      <c r="A36" s="59" t="s">
        <v>113</v>
      </c>
      <c r="B36" s="20">
        <v>157.44</v>
      </c>
      <c r="C36" s="61"/>
      <c r="D36" s="61"/>
    </row>
    <row r="37" spans="1:4" ht="15.75">
      <c r="A37" s="59" t="s">
        <v>114</v>
      </c>
      <c r="B37" s="87">
        <v>157.44</v>
      </c>
      <c r="C37" s="61"/>
      <c r="D37" s="61"/>
    </row>
    <row r="38" spans="1:4" ht="15.75">
      <c r="A38" s="59" t="s">
        <v>115</v>
      </c>
      <c r="B38" s="20"/>
      <c r="C38" s="61"/>
      <c r="D38" s="61"/>
    </row>
    <row r="39" spans="1:4" ht="15.75">
      <c r="A39" s="59" t="s">
        <v>116</v>
      </c>
      <c r="B39" s="20"/>
      <c r="C39" s="61"/>
      <c r="D39" s="61"/>
    </row>
    <row r="40" spans="1:4" ht="15.75">
      <c r="A40" s="59" t="s">
        <v>117</v>
      </c>
      <c r="B40" s="20"/>
      <c r="C40" s="61"/>
      <c r="D40" s="61"/>
    </row>
    <row r="41" spans="1:4" ht="15.75">
      <c r="A41" s="59" t="s">
        <v>118</v>
      </c>
      <c r="B41" s="20"/>
      <c r="C41" s="61"/>
      <c r="D41" s="61"/>
    </row>
    <row r="42" spans="1:4" ht="15.75">
      <c r="A42" s="59" t="s">
        <v>119</v>
      </c>
      <c r="B42" s="20"/>
      <c r="C42" s="61"/>
      <c r="D42" s="61"/>
    </row>
    <row r="43" spans="1:4" ht="14.25">
      <c r="A43" s="19" t="s">
        <v>46</v>
      </c>
      <c r="B43" s="20">
        <f>B34+B35+B36</f>
        <v>31627.78</v>
      </c>
      <c r="C43" s="19" t="s">
        <v>47</v>
      </c>
      <c r="D43" s="20">
        <f>D34+D35</f>
        <v>31627.780000000002</v>
      </c>
    </row>
  </sheetData>
  <sheetProtection/>
  <mergeCells count="3">
    <mergeCell ref="A2:D2"/>
    <mergeCell ref="A4:B4"/>
    <mergeCell ref="C4:D4"/>
  </mergeCells>
  <printOptions horizontalCentered="1"/>
  <pageMargins left="0.2362204724409449" right="0.2362204724409449" top="0.31496062992125984" bottom="0.31496062992125984" header="0.31496062992125984" footer="0.31496062992125984"/>
  <pageSetup fitToHeight="1" fitToWidth="1" horizontalDpi="600" verticalDpi="600" orientation="landscape" pageOrder="overThenDown" paperSize="9" scale="71" r:id="rId3"/>
  <legacy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L12"/>
  <sheetViews>
    <sheetView zoomScalePageLayoutView="0" workbookViewId="0" topLeftCell="A1">
      <selection activeCell="D27" sqref="D27"/>
    </sheetView>
  </sheetViews>
  <sheetFormatPr defaultColWidth="9.00390625" defaultRowHeight="14.25"/>
  <cols>
    <col min="1" max="1" width="29.875" style="0" bestFit="1" customWidth="1"/>
    <col min="2" max="2" width="12.00390625" style="0" bestFit="1" customWidth="1"/>
    <col min="3" max="3" width="14.25390625" style="0" customWidth="1"/>
    <col min="4" max="4" width="8.625" style="0" customWidth="1"/>
    <col min="5" max="5" width="13.25390625" style="0" customWidth="1"/>
    <col min="6" max="6" width="12.125" style="0" customWidth="1"/>
    <col min="7" max="7" width="9.875" style="0" customWidth="1"/>
    <col min="8" max="8" width="9.50390625" style="0" customWidth="1"/>
    <col min="9" max="9" width="9.875" style="0" customWidth="1"/>
    <col min="10" max="10" width="6.125" style="0" customWidth="1"/>
    <col min="11" max="11" width="9.75390625" style="0" bestFit="1" customWidth="1"/>
    <col min="12" max="12" width="6.125" style="0" customWidth="1"/>
    <col min="13" max="13" width="27.875" style="0" customWidth="1"/>
  </cols>
  <sheetData>
    <row r="1" ht="14.25">
      <c r="A1" s="223" t="s">
        <v>416</v>
      </c>
    </row>
    <row r="2" spans="1:12" ht="27">
      <c r="A2" s="222" t="s">
        <v>418</v>
      </c>
      <c r="B2" s="222"/>
      <c r="C2" s="222"/>
      <c r="D2" s="222"/>
      <c r="E2" s="222"/>
      <c r="F2" s="222"/>
      <c r="G2" s="222"/>
      <c r="H2" s="222"/>
      <c r="I2" s="222"/>
      <c r="J2" s="222"/>
      <c r="K2" s="222"/>
      <c r="L2" s="222"/>
    </row>
    <row r="3" spans="1:12" ht="14.25">
      <c r="A3" s="224" t="s">
        <v>409</v>
      </c>
      <c r="B3" s="224"/>
      <c r="C3" s="224"/>
      <c r="D3" s="224"/>
      <c r="E3" s="224"/>
      <c r="F3" s="224"/>
      <c r="G3" s="224"/>
      <c r="H3" s="224"/>
      <c r="I3" s="224"/>
      <c r="J3" s="225" t="s">
        <v>417</v>
      </c>
      <c r="K3" s="225"/>
      <c r="L3" s="225"/>
    </row>
    <row r="4" spans="1:12" ht="27">
      <c r="A4" s="81" t="s">
        <v>265</v>
      </c>
      <c r="B4" s="81" t="s">
        <v>264</v>
      </c>
      <c r="C4" s="25" t="s">
        <v>120</v>
      </c>
      <c r="D4" s="41" t="s">
        <v>121</v>
      </c>
      <c r="E4" s="41" t="s">
        <v>122</v>
      </c>
      <c r="F4" s="41" t="s">
        <v>123</v>
      </c>
      <c r="G4" s="41" t="s">
        <v>124</v>
      </c>
      <c r="H4" s="41" t="s">
        <v>125</v>
      </c>
      <c r="I4" s="41" t="s">
        <v>126</v>
      </c>
      <c r="J4" s="41" t="s">
        <v>127</v>
      </c>
      <c r="K4" s="25" t="s">
        <v>128</v>
      </c>
      <c r="L4" s="41" t="s">
        <v>129</v>
      </c>
    </row>
    <row r="5" spans="1:12" ht="14.25">
      <c r="A5" s="220" t="s">
        <v>266</v>
      </c>
      <c r="B5" s="221">
        <f>C5+D5+E5</f>
        <v>30746.66</v>
      </c>
      <c r="C5" s="83"/>
      <c r="D5" s="84">
        <v>21.19</v>
      </c>
      <c r="E5" s="84">
        <f>SUM(F5:L5)</f>
        <v>30725.47</v>
      </c>
      <c r="F5" s="84">
        <f>375.47+10350</f>
        <v>10725.47</v>
      </c>
      <c r="G5" s="84">
        <v>20000</v>
      </c>
      <c r="H5" s="84"/>
      <c r="I5" s="84"/>
      <c r="J5" s="84"/>
      <c r="K5" s="84"/>
      <c r="L5" s="84"/>
    </row>
    <row r="6" spans="1:12" ht="14.25">
      <c r="A6" s="220" t="s">
        <v>267</v>
      </c>
      <c r="B6" s="221">
        <f aca="true" t="shared" si="0" ref="B6:B11">C6+D6+E6</f>
        <v>196.64</v>
      </c>
      <c r="C6" s="83"/>
      <c r="D6" s="84">
        <v>58.51</v>
      </c>
      <c r="E6" s="84">
        <f aca="true" t="shared" si="1" ref="E6:E11">SUM(F6:L6)</f>
        <v>138.13</v>
      </c>
      <c r="F6" s="84">
        <v>138.13</v>
      </c>
      <c r="G6" s="84"/>
      <c r="H6" s="84"/>
      <c r="I6" s="84"/>
      <c r="J6" s="84"/>
      <c r="K6" s="84"/>
      <c r="L6" s="84"/>
    </row>
    <row r="7" spans="1:12" ht="14.25">
      <c r="A7" s="220" t="s">
        <v>268</v>
      </c>
      <c r="B7" s="221">
        <f t="shared" si="0"/>
        <v>241.31</v>
      </c>
      <c r="C7" s="83"/>
      <c r="D7" s="84">
        <v>39.27</v>
      </c>
      <c r="E7" s="84">
        <f t="shared" si="1"/>
        <v>202.04</v>
      </c>
      <c r="F7" s="84">
        <v>202.04</v>
      </c>
      <c r="G7" s="84"/>
      <c r="H7" s="84"/>
      <c r="I7" s="84"/>
      <c r="J7" s="84"/>
      <c r="K7" s="84"/>
      <c r="L7" s="84"/>
    </row>
    <row r="8" spans="1:12" ht="14.25">
      <c r="A8" s="220" t="s">
        <v>269</v>
      </c>
      <c r="B8" s="221">
        <f t="shared" si="0"/>
        <v>120.50999999999999</v>
      </c>
      <c r="C8" s="83"/>
      <c r="D8" s="84">
        <v>1.32</v>
      </c>
      <c r="E8" s="84">
        <f t="shared" si="1"/>
        <v>119.19</v>
      </c>
      <c r="F8" s="84">
        <v>119.19</v>
      </c>
      <c r="G8" s="84"/>
      <c r="H8" s="84"/>
      <c r="I8" s="84"/>
      <c r="J8" s="84"/>
      <c r="K8" s="84"/>
      <c r="L8" s="84"/>
    </row>
    <row r="9" spans="1:12" ht="14.25">
      <c r="A9" s="220" t="s">
        <v>270</v>
      </c>
      <c r="B9" s="221">
        <f t="shared" si="0"/>
        <v>183.77</v>
      </c>
      <c r="C9" s="83"/>
      <c r="D9" s="84">
        <v>36.66</v>
      </c>
      <c r="E9" s="84">
        <f t="shared" si="1"/>
        <v>147.11</v>
      </c>
      <c r="F9" s="84">
        <v>147.11</v>
      </c>
      <c r="G9" s="84"/>
      <c r="H9" s="84"/>
      <c r="I9" s="84"/>
      <c r="J9" s="84"/>
      <c r="K9" s="84"/>
      <c r="L9" s="84"/>
    </row>
    <row r="10" spans="1:12" ht="14.25">
      <c r="A10" s="220" t="s">
        <v>271</v>
      </c>
      <c r="B10" s="221">
        <f t="shared" si="0"/>
        <v>69.89</v>
      </c>
      <c r="C10" s="83"/>
      <c r="D10" s="84">
        <v>0.49</v>
      </c>
      <c r="E10" s="84">
        <f t="shared" si="1"/>
        <v>69.4</v>
      </c>
      <c r="F10" s="84">
        <v>69.4</v>
      </c>
      <c r="G10" s="84"/>
      <c r="H10" s="84"/>
      <c r="I10" s="84"/>
      <c r="J10" s="84"/>
      <c r="K10" s="84"/>
      <c r="L10" s="84"/>
    </row>
    <row r="11" spans="1:12" ht="14.25">
      <c r="A11" s="220" t="s">
        <v>272</v>
      </c>
      <c r="B11" s="221">
        <f t="shared" si="0"/>
        <v>69</v>
      </c>
      <c r="C11" s="83"/>
      <c r="D11" s="84">
        <v>0</v>
      </c>
      <c r="E11" s="84">
        <f t="shared" si="1"/>
        <v>69</v>
      </c>
      <c r="F11" s="84">
        <v>69</v>
      </c>
      <c r="G11" s="84"/>
      <c r="H11" s="84"/>
      <c r="I11" s="84"/>
      <c r="J11" s="84"/>
      <c r="K11" s="84"/>
      <c r="L11" s="84"/>
    </row>
    <row r="12" spans="1:12" ht="14.25">
      <c r="A12" s="85" t="s">
        <v>130</v>
      </c>
      <c r="B12" s="82">
        <f>SUM(B5:B11)</f>
        <v>31627.78</v>
      </c>
      <c r="C12" s="86"/>
      <c r="D12" s="86">
        <f>SUM(D5:D11)</f>
        <v>157.44</v>
      </c>
      <c r="E12" s="86">
        <f>SUM(E5:E11)</f>
        <v>31470.340000000004</v>
      </c>
      <c r="F12" s="86">
        <f>SUM(F5:F11)</f>
        <v>11470.34</v>
      </c>
      <c r="G12" s="86"/>
      <c r="H12" s="86"/>
      <c r="I12" s="86"/>
      <c r="J12" s="86"/>
      <c r="K12" s="86"/>
      <c r="L12" s="86"/>
    </row>
  </sheetData>
  <sheetProtection/>
  <mergeCells count="2">
    <mergeCell ref="A2:L2"/>
    <mergeCell ref="J3:L3"/>
  </mergeCells>
  <printOptions/>
  <pageMargins left="0.25" right="0.25" top="0.75" bottom="0.75" header="0.3" footer="0.3"/>
  <pageSetup fitToHeight="1" fitToWidth="1" horizontalDpi="600" verticalDpi="600" orientation="landscape" paperSize="9" scale="94" r:id="rId3"/>
  <legacyDrawing r:id="rId2"/>
</worksheet>
</file>

<file path=xl/worksheets/sheet9.xml><?xml version="1.0" encoding="utf-8"?>
<worksheet xmlns="http://schemas.openxmlformats.org/spreadsheetml/2006/main" xmlns:r="http://schemas.openxmlformats.org/officeDocument/2006/relationships">
  <sheetPr>
    <tabColor rgb="FF92D050"/>
    <pageSetUpPr fitToPage="1"/>
  </sheetPr>
  <dimension ref="A1:I30"/>
  <sheetViews>
    <sheetView zoomScale="85" zoomScaleNormal="85" zoomScalePageLayoutView="0" workbookViewId="0" topLeftCell="A1">
      <pane ySplit="5" topLeftCell="A6" activePane="bottomLeft" state="frozen"/>
      <selection pane="topLeft" activeCell="A1" sqref="A1"/>
      <selection pane="bottomLeft" activeCell="I29" sqref="A1:I29"/>
    </sheetView>
  </sheetViews>
  <sheetFormatPr defaultColWidth="9.00390625" defaultRowHeight="14.25"/>
  <cols>
    <col min="1" max="1" width="9.75390625" style="0" bestFit="1" customWidth="1"/>
    <col min="2" max="2" width="40.00390625" style="0" bestFit="1" customWidth="1"/>
    <col min="3" max="3" width="13.25390625" style="0" bestFit="1" customWidth="1"/>
    <col min="4" max="5" width="12.00390625" style="0" bestFit="1" customWidth="1"/>
    <col min="6" max="6" width="9.75390625" style="0" bestFit="1" customWidth="1"/>
    <col min="7" max="7" width="14.375" style="0" bestFit="1" customWidth="1"/>
    <col min="8" max="8" width="13.25390625" style="0" bestFit="1" customWidth="1"/>
    <col min="9" max="9" width="7.375" style="0" bestFit="1" customWidth="1"/>
  </cols>
  <sheetData>
    <row r="1" spans="1:9" ht="14.25">
      <c r="A1" s="112" t="s">
        <v>131</v>
      </c>
      <c r="B1" s="112"/>
      <c r="C1" s="9"/>
      <c r="D1" s="14"/>
      <c r="E1" s="14"/>
      <c r="F1" s="14"/>
      <c r="G1" s="13" t="s">
        <v>49</v>
      </c>
      <c r="H1" s="13" t="s">
        <v>49</v>
      </c>
      <c r="I1" s="13" t="s">
        <v>49</v>
      </c>
    </row>
    <row r="2" spans="1:9" ht="31.5">
      <c r="A2" s="114" t="s">
        <v>262</v>
      </c>
      <c r="B2" s="115"/>
      <c r="C2" s="115"/>
      <c r="D2" s="115"/>
      <c r="E2" s="115"/>
      <c r="F2" s="115"/>
      <c r="G2" s="115"/>
      <c r="H2" s="115"/>
      <c r="I2" s="115"/>
    </row>
    <row r="3" spans="1:9" ht="14.25">
      <c r="A3" s="109" t="s">
        <v>230</v>
      </c>
      <c r="B3" s="110"/>
      <c r="C3" s="14"/>
      <c r="D3" s="14"/>
      <c r="E3" s="14"/>
      <c r="F3" s="14"/>
      <c r="G3" s="23" t="s">
        <v>3</v>
      </c>
      <c r="H3" s="39" t="s">
        <v>231</v>
      </c>
      <c r="I3" s="11"/>
    </row>
    <row r="4" spans="1:9" ht="14.25">
      <c r="A4" s="111" t="s">
        <v>50</v>
      </c>
      <c r="B4" s="111"/>
      <c r="C4" s="111" t="s">
        <v>8</v>
      </c>
      <c r="D4" s="111" t="s">
        <v>55</v>
      </c>
      <c r="E4" s="111"/>
      <c r="F4" s="111"/>
      <c r="G4" s="111" t="s">
        <v>56</v>
      </c>
      <c r="H4" s="111"/>
      <c r="I4" s="111"/>
    </row>
    <row r="5" spans="1:9" ht="14.25">
      <c r="A5" s="19" t="s">
        <v>52</v>
      </c>
      <c r="B5" s="19" t="s">
        <v>53</v>
      </c>
      <c r="C5" s="111"/>
      <c r="D5" s="19" t="s">
        <v>54</v>
      </c>
      <c r="E5" s="19" t="s">
        <v>61</v>
      </c>
      <c r="F5" s="19" t="s">
        <v>62</v>
      </c>
      <c r="G5" s="19" t="s">
        <v>54</v>
      </c>
      <c r="H5" s="19" t="s">
        <v>132</v>
      </c>
      <c r="I5" s="19" t="s">
        <v>133</v>
      </c>
    </row>
    <row r="6" spans="1:9" ht="14.25">
      <c r="A6" s="26" t="s">
        <v>211</v>
      </c>
      <c r="B6" s="67" t="s">
        <v>212</v>
      </c>
      <c r="C6" s="52">
        <f>D6+G6</f>
        <v>11250.089999999998</v>
      </c>
      <c r="D6" s="89">
        <f aca="true" t="shared" si="0" ref="D6:D11">SUM(E6:F6)</f>
        <v>759.6299999999999</v>
      </c>
      <c r="E6" s="89">
        <f>SUM(E7:E14)</f>
        <v>697.8399999999999</v>
      </c>
      <c r="F6" s="89">
        <f>SUM(F7:F14)</f>
        <v>61.79</v>
      </c>
      <c r="G6" s="52">
        <f aca="true" t="shared" si="1" ref="G6:G28">SUM(H6:I6)</f>
        <v>10490.46</v>
      </c>
      <c r="H6" s="89">
        <f>SUM(H7:H14)</f>
        <v>10490.46</v>
      </c>
      <c r="I6" s="89">
        <f>SUM(I7:I14)</f>
        <v>0</v>
      </c>
    </row>
    <row r="7" spans="1:9" ht="14.25">
      <c r="A7" s="35" t="s">
        <v>143</v>
      </c>
      <c r="B7" s="65" t="s">
        <v>243</v>
      </c>
      <c r="C7" s="90">
        <f aca="true" t="shared" si="2" ref="C7:C28">D7+G7</f>
        <v>284.71</v>
      </c>
      <c r="D7" s="100">
        <f>SUM(E7:F7)</f>
        <v>284.71</v>
      </c>
      <c r="E7" s="91">
        <v>255.67</v>
      </c>
      <c r="F7" s="91">
        <v>29.04</v>
      </c>
      <c r="G7" s="91"/>
      <c r="H7" s="91"/>
      <c r="I7" s="91"/>
    </row>
    <row r="8" spans="1:9" ht="14.25">
      <c r="A8" s="35" t="s">
        <v>145</v>
      </c>
      <c r="B8" s="68" t="s">
        <v>244</v>
      </c>
      <c r="C8" s="101">
        <f t="shared" si="2"/>
        <v>150</v>
      </c>
      <c r="D8" s="91">
        <f t="shared" si="0"/>
        <v>0</v>
      </c>
      <c r="E8" s="91"/>
      <c r="F8" s="91"/>
      <c r="G8" s="91">
        <f t="shared" si="1"/>
        <v>150</v>
      </c>
      <c r="H8" s="91">
        <v>150</v>
      </c>
      <c r="I8" s="91"/>
    </row>
    <row r="9" spans="1:9" ht="14.25">
      <c r="A9" s="35">
        <v>2060402</v>
      </c>
      <c r="B9" s="68" t="s">
        <v>245</v>
      </c>
      <c r="C9" s="90">
        <f t="shared" si="2"/>
        <v>50.95</v>
      </c>
      <c r="D9" s="91">
        <f t="shared" si="0"/>
        <v>0</v>
      </c>
      <c r="E9" s="91"/>
      <c r="F9" s="91"/>
      <c r="G9" s="91">
        <f t="shared" si="1"/>
        <v>50.95</v>
      </c>
      <c r="H9" s="91">
        <v>50.95</v>
      </c>
      <c r="I9" s="91"/>
    </row>
    <row r="10" spans="1:9" ht="14.25">
      <c r="A10" s="35">
        <v>2060404</v>
      </c>
      <c r="B10" s="68" t="s">
        <v>246</v>
      </c>
      <c r="C10" s="90">
        <f t="shared" si="2"/>
        <v>50</v>
      </c>
      <c r="D10" s="91">
        <f t="shared" si="0"/>
        <v>0</v>
      </c>
      <c r="E10" s="91"/>
      <c r="F10" s="91"/>
      <c r="G10" s="91">
        <f t="shared" si="1"/>
        <v>50</v>
      </c>
      <c r="H10" s="91">
        <v>50</v>
      </c>
      <c r="I10" s="91"/>
    </row>
    <row r="11" spans="1:9" ht="14.25">
      <c r="A11" s="35" t="s">
        <v>167</v>
      </c>
      <c r="B11" s="68" t="s">
        <v>221</v>
      </c>
      <c r="C11" s="90">
        <f t="shared" si="2"/>
        <v>1201.2</v>
      </c>
      <c r="D11" s="91">
        <f t="shared" si="0"/>
        <v>0</v>
      </c>
      <c r="E11" s="91"/>
      <c r="F11" s="91"/>
      <c r="G11" s="91">
        <f t="shared" si="1"/>
        <v>1201.2</v>
      </c>
      <c r="H11" s="91">
        <f>1200+1.2</f>
        <v>1201.2</v>
      </c>
      <c r="I11" s="91"/>
    </row>
    <row r="12" spans="1:9" ht="14.25">
      <c r="A12" s="35">
        <v>2060501</v>
      </c>
      <c r="B12" s="65" t="s">
        <v>247</v>
      </c>
      <c r="C12" s="90">
        <f t="shared" si="2"/>
        <v>474.64</v>
      </c>
      <c r="D12" s="100">
        <f aca="true" t="shared" si="3" ref="D12:D28">SUM(E12:F12)</f>
        <v>474.64</v>
      </c>
      <c r="E12" s="91">
        <f>433.44+8.77-0.32</f>
        <v>441.89</v>
      </c>
      <c r="F12" s="91">
        <v>32.75</v>
      </c>
      <c r="G12" s="91">
        <f t="shared" si="1"/>
        <v>0</v>
      </c>
      <c r="H12" s="91">
        <v>0</v>
      </c>
      <c r="I12" s="91"/>
    </row>
    <row r="13" spans="1:9" ht="14.25">
      <c r="A13" s="35" t="s">
        <v>169</v>
      </c>
      <c r="B13" s="68" t="s">
        <v>222</v>
      </c>
      <c r="C13" s="90">
        <f t="shared" si="2"/>
        <v>4500</v>
      </c>
      <c r="D13" s="91">
        <f t="shared" si="3"/>
        <v>0</v>
      </c>
      <c r="E13" s="91"/>
      <c r="F13" s="91"/>
      <c r="G13" s="91">
        <f t="shared" si="1"/>
        <v>4500</v>
      </c>
      <c r="H13" s="91">
        <v>4500</v>
      </c>
      <c r="I13" s="91"/>
    </row>
    <row r="14" spans="1:9" ht="14.25">
      <c r="A14" s="35" t="s">
        <v>171</v>
      </c>
      <c r="B14" s="65" t="s">
        <v>248</v>
      </c>
      <c r="C14" s="90">
        <f>D14+G14</f>
        <v>4538.59</v>
      </c>
      <c r="D14" s="91">
        <f>SUM(E14:F14)</f>
        <v>0.28</v>
      </c>
      <c r="E14" s="91">
        <f>0.28</f>
        <v>0.28</v>
      </c>
      <c r="F14" s="91"/>
      <c r="G14" s="91">
        <f>SUM(H14:I14)</f>
        <v>4538.31</v>
      </c>
      <c r="H14" s="91">
        <f>4500+38.31</f>
        <v>4538.31</v>
      </c>
      <c r="I14" s="91"/>
    </row>
    <row r="15" spans="1:9" ht="14.25">
      <c r="A15" s="26" t="s">
        <v>213</v>
      </c>
      <c r="B15" s="67" t="s">
        <v>214</v>
      </c>
      <c r="C15" s="52">
        <f t="shared" si="2"/>
        <v>235.62</v>
      </c>
      <c r="D15" s="89">
        <f t="shared" si="3"/>
        <v>235.62</v>
      </c>
      <c r="E15" s="89">
        <f>SUM(E16:E19)</f>
        <v>235.62</v>
      </c>
      <c r="F15" s="89">
        <f>SUM(F16:F19)</f>
        <v>0</v>
      </c>
      <c r="G15" s="52">
        <f t="shared" si="1"/>
        <v>0</v>
      </c>
      <c r="H15" s="89">
        <v>0</v>
      </c>
      <c r="I15" s="89">
        <v>0</v>
      </c>
    </row>
    <row r="16" spans="1:9" ht="14.25">
      <c r="A16" s="35">
        <v>2080501</v>
      </c>
      <c r="B16" s="65" t="s">
        <v>249</v>
      </c>
      <c r="C16" s="90">
        <f t="shared" si="2"/>
        <v>61.48</v>
      </c>
      <c r="D16" s="91">
        <f t="shared" si="3"/>
        <v>61.48</v>
      </c>
      <c r="E16" s="91">
        <v>61.48</v>
      </c>
      <c r="F16" s="91"/>
      <c r="G16" s="91">
        <f t="shared" si="1"/>
        <v>0</v>
      </c>
      <c r="H16" s="91"/>
      <c r="I16" s="91"/>
    </row>
    <row r="17" spans="1:9" ht="14.25">
      <c r="A17" s="35">
        <v>2080502</v>
      </c>
      <c r="B17" s="65" t="s">
        <v>250</v>
      </c>
      <c r="C17" s="90">
        <f t="shared" si="2"/>
        <v>22.890000000000004</v>
      </c>
      <c r="D17" s="91">
        <f t="shared" si="3"/>
        <v>22.890000000000004</v>
      </c>
      <c r="E17" s="91">
        <v>22.890000000000004</v>
      </c>
      <c r="F17" s="91"/>
      <c r="G17" s="91">
        <f t="shared" si="1"/>
        <v>0</v>
      </c>
      <c r="H17" s="91"/>
      <c r="I17" s="91"/>
    </row>
    <row r="18" spans="1:9" ht="14.25">
      <c r="A18" s="35">
        <v>2080505</v>
      </c>
      <c r="B18" s="65" t="s">
        <v>234</v>
      </c>
      <c r="C18" s="90">
        <f t="shared" si="2"/>
        <v>91.43</v>
      </c>
      <c r="D18" s="91">
        <f t="shared" si="3"/>
        <v>91.43</v>
      </c>
      <c r="E18" s="91">
        <f>89.37+2.06</f>
        <v>91.43</v>
      </c>
      <c r="F18" s="91"/>
      <c r="G18" s="91">
        <f t="shared" si="1"/>
        <v>0</v>
      </c>
      <c r="H18" s="91"/>
      <c r="I18" s="91"/>
    </row>
    <row r="19" spans="1:9" ht="14.25">
      <c r="A19" s="35">
        <v>2080506</v>
      </c>
      <c r="B19" s="65" t="s">
        <v>251</v>
      </c>
      <c r="C19" s="90">
        <f t="shared" si="2"/>
        <v>59.81999999999999</v>
      </c>
      <c r="D19" s="91">
        <f t="shared" si="3"/>
        <v>59.81999999999999</v>
      </c>
      <c r="E19" s="91">
        <v>59.81999999999999</v>
      </c>
      <c r="F19" s="91"/>
      <c r="G19" s="91">
        <f t="shared" si="1"/>
        <v>0</v>
      </c>
      <c r="H19" s="91"/>
      <c r="I19" s="91"/>
    </row>
    <row r="20" spans="1:9" ht="14.25">
      <c r="A20" s="26" t="s">
        <v>215</v>
      </c>
      <c r="B20" s="67" t="s">
        <v>216</v>
      </c>
      <c r="C20" s="52">
        <f t="shared" si="2"/>
        <v>43.19</v>
      </c>
      <c r="D20" s="89">
        <f t="shared" si="3"/>
        <v>43.19</v>
      </c>
      <c r="E20" s="89">
        <f>SUM(E21:E23)</f>
        <v>43.19</v>
      </c>
      <c r="F20" s="89">
        <f>SUM(F21:F23)</f>
        <v>0</v>
      </c>
      <c r="G20" s="52">
        <f t="shared" si="1"/>
        <v>0</v>
      </c>
      <c r="H20" s="89">
        <v>0</v>
      </c>
      <c r="I20" s="89">
        <v>0</v>
      </c>
    </row>
    <row r="21" spans="1:9" ht="14.25">
      <c r="A21" s="35" t="s">
        <v>157</v>
      </c>
      <c r="B21" s="65" t="s">
        <v>252</v>
      </c>
      <c r="C21" s="90">
        <f t="shared" si="2"/>
        <v>12.769999999999998</v>
      </c>
      <c r="D21" s="91">
        <f t="shared" si="3"/>
        <v>12.769999999999998</v>
      </c>
      <c r="E21" s="91">
        <v>12.769999999999998</v>
      </c>
      <c r="F21" s="91"/>
      <c r="G21" s="91">
        <f t="shared" si="1"/>
        <v>0</v>
      </c>
      <c r="H21" s="91"/>
      <c r="I21" s="91"/>
    </row>
    <row r="22" spans="1:9" ht="14.25">
      <c r="A22" s="35" t="s">
        <v>159</v>
      </c>
      <c r="B22" s="65" t="s">
        <v>253</v>
      </c>
      <c r="C22" s="90">
        <f t="shared" si="2"/>
        <v>25.510000000000005</v>
      </c>
      <c r="D22" s="91">
        <f t="shared" si="3"/>
        <v>25.510000000000005</v>
      </c>
      <c r="E22" s="91">
        <v>25.510000000000005</v>
      </c>
      <c r="F22" s="91"/>
      <c r="G22" s="91">
        <f t="shared" si="1"/>
        <v>0</v>
      </c>
      <c r="H22" s="91"/>
      <c r="I22" s="91"/>
    </row>
    <row r="23" spans="1:9" ht="14.25">
      <c r="A23" s="35" t="s">
        <v>161</v>
      </c>
      <c r="B23" s="65" t="s">
        <v>254</v>
      </c>
      <c r="C23" s="90">
        <f t="shared" si="2"/>
        <v>4.91</v>
      </c>
      <c r="D23" s="91">
        <f t="shared" si="3"/>
        <v>4.91</v>
      </c>
      <c r="E23" s="91">
        <v>4.91</v>
      </c>
      <c r="F23" s="91"/>
      <c r="G23" s="91">
        <f t="shared" si="1"/>
        <v>0</v>
      </c>
      <c r="H23" s="91"/>
      <c r="I23" s="91"/>
    </row>
    <row r="24" spans="1:9" ht="14.25">
      <c r="A24" s="26" t="s">
        <v>219</v>
      </c>
      <c r="B24" s="66" t="s">
        <v>235</v>
      </c>
      <c r="C24" s="52">
        <f>D24+G24</f>
        <v>20000</v>
      </c>
      <c r="D24" s="89">
        <f>SUM(E24:F24)</f>
        <v>0</v>
      </c>
      <c r="E24" s="89">
        <v>0</v>
      </c>
      <c r="F24" s="89">
        <v>0</v>
      </c>
      <c r="G24" s="52">
        <f>SUM(H24:I24)</f>
        <v>20000</v>
      </c>
      <c r="H24" s="52">
        <v>20000</v>
      </c>
      <c r="I24" s="52">
        <v>0</v>
      </c>
    </row>
    <row r="25" spans="1:9" ht="14.25">
      <c r="A25" s="35" t="s">
        <v>141</v>
      </c>
      <c r="B25" s="65" t="s">
        <v>242</v>
      </c>
      <c r="C25" s="90">
        <f>D25+G25</f>
        <v>20000</v>
      </c>
      <c r="D25" s="91">
        <f>SUM(E25:F25)</f>
        <v>0</v>
      </c>
      <c r="E25" s="91"/>
      <c r="F25" s="91"/>
      <c r="G25" s="91">
        <f>SUM(H25:I25)</f>
        <v>20000</v>
      </c>
      <c r="H25" s="91">
        <v>20000</v>
      </c>
      <c r="I25" s="91"/>
    </row>
    <row r="26" spans="1:9" ht="14.25">
      <c r="A26" s="27" t="s">
        <v>217</v>
      </c>
      <c r="B26" s="69" t="s">
        <v>218</v>
      </c>
      <c r="C26" s="52">
        <f t="shared" si="2"/>
        <v>98.88</v>
      </c>
      <c r="D26" s="89">
        <f t="shared" si="3"/>
        <v>98.88</v>
      </c>
      <c r="E26" s="89">
        <f>SUM(E27:E28)</f>
        <v>98.88</v>
      </c>
      <c r="F26" s="89">
        <f>SUM(F27:F28)</f>
        <v>0</v>
      </c>
      <c r="G26" s="52">
        <f t="shared" si="1"/>
        <v>0</v>
      </c>
      <c r="H26" s="89">
        <v>0</v>
      </c>
      <c r="I26" s="89">
        <v>0</v>
      </c>
    </row>
    <row r="27" spans="1:9" ht="14.25">
      <c r="A27" s="70">
        <v>2210201</v>
      </c>
      <c r="B27" s="65" t="s">
        <v>255</v>
      </c>
      <c r="C27" s="90">
        <f t="shared" si="2"/>
        <v>67.02</v>
      </c>
      <c r="D27" s="91">
        <f t="shared" si="3"/>
        <v>67.02</v>
      </c>
      <c r="E27" s="91">
        <v>67.02</v>
      </c>
      <c r="F27" s="91"/>
      <c r="G27" s="91">
        <f t="shared" si="1"/>
        <v>0</v>
      </c>
      <c r="H27" s="91"/>
      <c r="I27" s="91"/>
    </row>
    <row r="28" spans="1:9" ht="14.25">
      <c r="A28" s="35" t="s">
        <v>165</v>
      </c>
      <c r="B28" s="65" t="s">
        <v>256</v>
      </c>
      <c r="C28" s="90">
        <f t="shared" si="2"/>
        <v>31.86</v>
      </c>
      <c r="D28" s="91">
        <f t="shared" si="3"/>
        <v>31.86</v>
      </c>
      <c r="E28" s="91">
        <v>31.86</v>
      </c>
      <c r="F28" s="91"/>
      <c r="G28" s="91">
        <f t="shared" si="1"/>
        <v>0</v>
      </c>
      <c r="H28" s="91"/>
      <c r="I28" s="91"/>
    </row>
    <row r="29" spans="1:9" ht="14.25">
      <c r="A29" s="111" t="s">
        <v>57</v>
      </c>
      <c r="B29" s="111"/>
      <c r="C29" s="92">
        <f aca="true" t="shared" si="4" ref="C29:I29">C24+C6+C15+C20+C26</f>
        <v>31627.779999999995</v>
      </c>
      <c r="D29" s="93">
        <f t="shared" si="4"/>
        <v>1137.3199999999997</v>
      </c>
      <c r="E29" s="92">
        <f t="shared" si="4"/>
        <v>1075.5299999999997</v>
      </c>
      <c r="F29" s="92">
        <f t="shared" si="4"/>
        <v>61.79</v>
      </c>
      <c r="G29" s="92">
        <f t="shared" si="4"/>
        <v>30490.46</v>
      </c>
      <c r="H29" s="92">
        <f t="shared" si="4"/>
        <v>30490.46</v>
      </c>
      <c r="I29" s="92">
        <f t="shared" si="4"/>
        <v>0</v>
      </c>
    </row>
    <row r="30" spans="1:9" ht="14.25">
      <c r="A30" s="32" t="s">
        <v>0</v>
      </c>
      <c r="B30" s="33" t="s">
        <v>0</v>
      </c>
      <c r="C30" s="34" t="s">
        <v>0</v>
      </c>
      <c r="D30" s="34" t="s">
        <v>0</v>
      </c>
      <c r="E30" s="34" t="s">
        <v>0</v>
      </c>
      <c r="F30" s="34" t="s">
        <v>0</v>
      </c>
      <c r="G30" s="34" t="s">
        <v>0</v>
      </c>
      <c r="H30" s="34" t="s">
        <v>0</v>
      </c>
      <c r="I30" s="34" t="s">
        <v>0</v>
      </c>
    </row>
  </sheetData>
  <sheetProtection/>
  <mergeCells count="8">
    <mergeCell ref="A29:B29"/>
    <mergeCell ref="A1:B1"/>
    <mergeCell ref="A2:I2"/>
    <mergeCell ref="A3:B3"/>
    <mergeCell ref="A4:B4"/>
    <mergeCell ref="C4:C5"/>
    <mergeCell ref="D4:F4"/>
    <mergeCell ref="G4:I4"/>
  </mergeCells>
  <printOptions horizontalCentered="1"/>
  <pageMargins left="0.25" right="0.25" top="0.75" bottom="0.75" header="0.3" footer="0.3"/>
  <pageSetup fitToHeight="1" fitToWidth="1" horizontalDpi="600" verticalDpi="600" orientation="landscape" pageOrder="overThenDown" paperSize="9" scale="88"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cp:lastPrinted>2020-05-18T03:59:38Z</cp:lastPrinted>
  <dcterms:modified xsi:type="dcterms:W3CDTF">2020-05-18T06:46:43Z</dcterms:modified>
  <cp:category/>
  <cp:version/>
  <cp:contentType/>
  <cp:contentStatus/>
</cp:coreProperties>
</file>